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IU-FILESERVER.AD.SEIU1000.ORG\users$\dversher\My Documents\"/>
    </mc:Choice>
  </mc:AlternateContent>
  <bookViews>
    <workbookView xWindow="0" yWindow="0" windowWidth="20490" windowHeight="7020"/>
  </bookViews>
  <sheets>
    <sheet name="Combined" sheetId="13" r:id="rId1"/>
    <sheet name="01.2020" sheetId="1" state="hidden" r:id="rId2"/>
    <sheet name="02.2020" sheetId="2" state="hidden" r:id="rId3"/>
    <sheet name="03.2020" sheetId="3" state="hidden" r:id="rId4"/>
    <sheet name="04.2020" sheetId="4" state="hidden" r:id="rId5"/>
    <sheet name="05.2020" sheetId="5" state="hidden" r:id="rId6"/>
    <sheet name="06.2020" sheetId="6" state="hidden" r:id="rId7"/>
    <sheet name="07.2020" sheetId="7" state="hidden" r:id="rId8"/>
    <sheet name="08.2020" sheetId="8" state="hidden" r:id="rId9"/>
    <sheet name="09.2020" sheetId="9" state="hidden" r:id="rId10"/>
    <sheet name="10.2020" sheetId="10" state="hidden" r:id="rId11"/>
    <sheet name="11.2020" sheetId="11" state="hidden" r:id="rId12"/>
    <sheet name="12.2020" sheetId="12" state="hidden" r:id="rId1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4" i="13" l="1"/>
  <c r="D22" i="12"/>
  <c r="D20" i="11" l="1"/>
  <c r="D23" i="10" l="1"/>
  <c r="D25" i="9" l="1"/>
  <c r="D18" i="8" l="1"/>
  <c r="D20" i="7" l="1"/>
  <c r="D17" i="6" l="1"/>
  <c r="D11" i="5" l="1"/>
  <c r="D18" i="4" l="1"/>
  <c r="D32" i="3" l="1"/>
  <c r="D22" i="2" l="1"/>
  <c r="D38" i="1" l="1"/>
</calcChain>
</file>

<file path=xl/sharedStrings.xml><?xml version="1.0" encoding="utf-8"?>
<sst xmlns="http://schemas.openxmlformats.org/spreadsheetml/2006/main" count="1502" uniqueCount="234">
  <si>
    <t>Cardholder Name</t>
  </si>
  <si>
    <t>Transaction 
Date</t>
  </si>
  <si>
    <t xml:space="preserve">Statement Description </t>
  </si>
  <si>
    <t>Amount</t>
  </si>
  <si>
    <t>Purpose for Expense (Details surrounding charge)</t>
  </si>
  <si>
    <t>Department</t>
  </si>
  <si>
    <t>Account</t>
  </si>
  <si>
    <t>Activity</t>
  </si>
  <si>
    <t>Project</t>
  </si>
  <si>
    <t>Walker</t>
  </si>
  <si>
    <t>IRON HORSE SACRAMENT</t>
  </si>
  <si>
    <t xml:space="preserve">Working lunch </t>
  </si>
  <si>
    <t>76 - ELK GROVE 76 ELK GROVE</t>
  </si>
  <si>
    <t xml:space="preserve">Fuel </t>
  </si>
  <si>
    <t>LA TIMES SUBSCRIPTION 213-283-2</t>
  </si>
  <si>
    <t xml:space="preserve">Digital Media </t>
  </si>
  <si>
    <t>STARBUCKS STORE 54006 SACRAMENT</t>
  </si>
  <si>
    <t xml:space="preserve">Coffee </t>
  </si>
  <si>
    <t>SOUTHWES 5262156338584 800-435-9; WALKER/YVONNE; 01/26/2020 SACRAMENTO TO SAN DIEGO SAN DIEGO TO SACRAMENTO</t>
  </si>
  <si>
    <t>IEB Meeting (Refunded in Line 19)</t>
  </si>
  <si>
    <t>SOUTHWES 5262156364410 800-435-9; LOPES/BRANDI M; 01/16/2020 SACRAMENTO TO ONTARIO CAL ONTARIO CAL TO SACRAMENTO</t>
  </si>
  <si>
    <t>Refunded (See Line 22)</t>
  </si>
  <si>
    <t>SOUTHWES 5262156364073 800-435-9; WALKER/YVONNE; 01/16/2020 SACRAMENTO TO ONTARIO CAL ONTARIO CAL TO SACRAMENTO</t>
  </si>
  <si>
    <t>Refunded (See Line 23)</t>
  </si>
  <si>
    <t>SOUTHWES 5262155785265 800-435-9; LOPES/BRANDI M; 01/06/2020 SACRAMENTO TO LONG BEACH LONG BEACH TO SACRAMENTO</t>
  </si>
  <si>
    <t>Lunch Meeting with Secretary Su (Partially Refunded (See Line 15)</t>
  </si>
  <si>
    <t>SOUTHWES 5262155782331 800-435-9; WALKER/YVONNE; 01/06/2020 SACRAMENTO TO LONG BEACH LONG BEACH TO SACRAMENTO</t>
  </si>
  <si>
    <t>Lunch Meeting with Secretary Su (Partially Refunded (See Line 14)</t>
  </si>
  <si>
    <t>TST* FIXINS SOUL KITCH SACRAMENT</t>
  </si>
  <si>
    <t>LYFT *RIDE MON 12PM lyft.com</t>
  </si>
  <si>
    <t xml:space="preserve">Lunch Meeting with Secretary Su </t>
  </si>
  <si>
    <t>LYFT *RIDE MON 3PM lyft.com</t>
  </si>
  <si>
    <t>SOUTHWES 5262155782331 800-435-9</t>
  </si>
  <si>
    <t>Refund (One Leg of Line 10)</t>
  </si>
  <si>
    <t>SOUTHWES 5262155785265 800-435-9</t>
  </si>
  <si>
    <t>Refund (One Leg of Line 9)</t>
  </si>
  <si>
    <t>SOUTHWES 5262157276653 800-435-9; LOPES/BRANDI M; 01/06/2020 LOS ANGELES TO SACRAMENTO</t>
  </si>
  <si>
    <t xml:space="preserve">Rebooked one leg - Lunch Meeting with Secretary Su </t>
  </si>
  <si>
    <t>SOUTHWES 5262157276654 800-435-9; WALKER/YVONNE; 01/06/2020 LOS ANGELES TO SACRAMENTO</t>
  </si>
  <si>
    <t>PMT*SAC CO AIRPORT PAR SACRAMENT</t>
  </si>
  <si>
    <t>SOUTHWES 5262156338584 800-435-9</t>
  </si>
  <si>
    <t>Refunded (see Line 6)</t>
  </si>
  <si>
    <t>SOUTHWES 5262157729574 800-435-9; WALKER/YVONNE; 01/30/2020 SAN DIEGO TO SACRAMENTO</t>
  </si>
  <si>
    <t>Rebooked IEB Meeting back from San Diego</t>
  </si>
  <si>
    <t>SOUTHWES 5262157735855 800-435-9; WALKER/YVONNE; 01/26/2020 LAS VEGAS TO SAN DIEGO</t>
  </si>
  <si>
    <t>Rebooked IEB Meeting through Vegas</t>
  </si>
  <si>
    <t>SOUTHWES 5262156364410 800-435-9</t>
  </si>
  <si>
    <t>Refunded (See Line 7)</t>
  </si>
  <si>
    <t>SOUTHWES 5262156364073 800-435-9</t>
  </si>
  <si>
    <t>Refunded (See Line 8)</t>
  </si>
  <si>
    <t>SOUTHWES 5262158388283 800-435-9; WALKER/YVONNE; 01/17/2020 SACRAMENTO TO SAN DIEGO SAN DIEGO TO SACRAMENTO</t>
  </si>
  <si>
    <t xml:space="preserve">Poor Peoples Campaign </t>
  </si>
  <si>
    <t>SOUTHWES 5262158789466 800-435-9; LOPES/BRANDI M; 01/26/2020 LAS VEGAS TO SAN DIEGO</t>
  </si>
  <si>
    <t>SOUTHWES 5262158789936 800-435-9; LOPES/BRANDI M; 01/30/2020 SAN DIEGO TO SACRAMENTO</t>
  </si>
  <si>
    <t>NEW YORK TIMES DIGITAL 800-698-4</t>
  </si>
  <si>
    <t>TST* JACK S URBAN EATS SACRAMENT</t>
  </si>
  <si>
    <t>LAUREL PACIFIC SAN DIEGO</t>
  </si>
  <si>
    <t xml:space="preserve">IEB Meeting </t>
  </si>
  <si>
    <t>HILTON GARDEN INN FONT FONTANA; FOLIO: 259274</t>
  </si>
  <si>
    <t>HILTON GARDEN INN FONT FONTANA; FOLIO: 259171</t>
  </si>
  <si>
    <t>AT&amp;T S592 10275 SAN DIEGO</t>
  </si>
  <si>
    <t>WINGSTOP 394 SAN DIEGO</t>
  </si>
  <si>
    <t>HERTZ RENT-A-CAR SAN DIEGO; WALKER /YVONNE; FOR 01 DAYS RENTL: 472252540376768744</t>
  </si>
  <si>
    <t>Total</t>
  </si>
  <si>
    <t>Digital Media</t>
  </si>
  <si>
    <t>Fuel</t>
  </si>
  <si>
    <t>SOUTHWES 5269861714684 800-435-9</t>
  </si>
  <si>
    <t>Refund</t>
  </si>
  <si>
    <t>SOUTHWES 5269861719920 800-435-9</t>
  </si>
  <si>
    <t>LYFT *RIDE SUN 10AM lyft.com</t>
  </si>
  <si>
    <t>IEB Meeting</t>
  </si>
  <si>
    <t>STARBUCKS STORE 57275 SAN DIEGO</t>
  </si>
  <si>
    <t>HERTZ RENT-A-CAR SAN DIEGO; WALKER /YVONNE; FOR 01 DAYS RENTL: 382167100</t>
  </si>
  <si>
    <t>SAN DIEGO MISSION BAY SAN DIEGO; FOR 04 NIGHTS FOLIO: 005578</t>
  </si>
  <si>
    <t>SAN DIEGO MISSION BAY SAN DIEGO; FOR 04 NIGHTS FOLIO: 005582</t>
  </si>
  <si>
    <t>THE COUNTER SAN DIEGO</t>
  </si>
  <si>
    <t>SHELL OIL 57442736302 SAN DIEGO</t>
  </si>
  <si>
    <t>WAFFLE SQUARE INC #1 SACRAMENT</t>
  </si>
  <si>
    <t>Breakfast Meeting w/Eraina Ortega</t>
  </si>
  <si>
    <t>SQ *SOUTH: TRADITION R Sacrament</t>
  </si>
  <si>
    <t>Working Lunch</t>
  </si>
  <si>
    <t>CAFE BERNARDO 2 SACRAMENT</t>
  </si>
  <si>
    <t>SOUTHWES 5262170374462 800-435-9; LOPES/BRANDI M; 02/28/2020 SACRAMENTO TO BURBANK BURBANK TO SACRAMENTO</t>
  </si>
  <si>
    <t>Taste of SEIU</t>
  </si>
  <si>
    <t>SOUTHWES 5262170372968 800-435-9; WALKER/YVONNE; 02/28/2020 SACRAMENTO TO BURBANK BURBANK TO SACRAMENTO</t>
  </si>
  <si>
    <t>MCDONALD'S F15394 VALLEJO</t>
  </si>
  <si>
    <t>OEI Team Retreat</t>
  </si>
  <si>
    <t>SOUTHWES 5262174653786 800-435-9; WALKER/YVONNE; 03/17/2020 SACRAMENTO TO BURBANK BURBANK TO SACRAMENTO</t>
  </si>
  <si>
    <t>Refunded in Line 15</t>
  </si>
  <si>
    <t>SOUTHWES 5262174653039 800-435-9; LOPES/BRANDI M; 03/17/2020 SACRAMENTO TO BURBANK BURBANK TO SACRAMENTO</t>
  </si>
  <si>
    <t>Refunded in Line 7</t>
  </si>
  <si>
    <t>WIENERSCHNITZEL 514 SACRAMENT</t>
  </si>
  <si>
    <t>PRIORITY PARKING L STR SACRAMENT</t>
  </si>
  <si>
    <t>Sacramento ACT Breakfast</t>
  </si>
  <si>
    <t>LA TIMES SUBSCRIPTION LATIMES.C</t>
  </si>
  <si>
    <t>WINGSTOP 0522 WEST SACRA</t>
  </si>
  <si>
    <t>SOUTHWES 5262174653039 800-435-9</t>
  </si>
  <si>
    <t>See Line 2</t>
  </si>
  <si>
    <t>LYFT *RIDE FRI 7PM lyft.com</t>
  </si>
  <si>
    <t>Black Expo</t>
  </si>
  <si>
    <t>LYFT *RIDE FRI 4PM lyft.com</t>
  </si>
  <si>
    <t>SOUTHWES 5262178056124 800-435-9; WALKER/YVONNE; 03/24/2020 SACRAMENTO TO LOS ANGELES LOS ANGELES TO SACRAMENTO</t>
  </si>
  <si>
    <t>Refunded in Line 19</t>
  </si>
  <si>
    <t>SOUTHWES 5262178062405 800-435-9; LOPES/BRANDI M; 03/24/2020 SACRAMENTO TO LOS ANGELES LOS ANGELES TO SACRAMENTO</t>
  </si>
  <si>
    <t>Refunded in Line 20</t>
  </si>
  <si>
    <t>SOUTHWES 5262179810188 800-435-9; WALKER/YVONNE; 03/20/2020 SACRAMENTO TO SAN DIEGO SAN DIEGO TO SACRAMENTO</t>
  </si>
  <si>
    <t>SOUTHWES 5262174653786 800-435-9</t>
  </si>
  <si>
    <t>See Line 1</t>
  </si>
  <si>
    <t>DELTA AIR0062422294625 DELTA.COM; LOPES/BRANDI M; 04/21/2020 SACRAMENTO TO SALT LAKE CI SALT LAKE CI TO OHARE</t>
  </si>
  <si>
    <t>DELTA AIR0062422274442 DELTA.COM; WALKER/YVONNE; 04/21/2020 SACRAMENTO TO SALT LAKE CI SALT LAKE CI TO OHARE</t>
  </si>
  <si>
    <t>SOUTHWES 5262178056124 800-435-9</t>
  </si>
  <si>
    <t>See Line 12</t>
  </si>
  <si>
    <t>SOUTHWES 5262178062405 800-435-9</t>
  </si>
  <si>
    <t>See Line 13</t>
  </si>
  <si>
    <t>SOUTHWES 5262180775275 800-435-9; WALKER/YVONNE; 03/24/2020 SACRAMENTO TO BURBANK BURBANK TO SACRAMENTO</t>
  </si>
  <si>
    <t>SOUTHWES 5262180828573 800-435-9; LOPES/BRANDI M; 03/24/2020 SACRAMENTO TO BURBANK BURBANK TO SACRAMENTO</t>
  </si>
  <si>
    <t>SOUTHWES 5262180775275 800-435-9</t>
  </si>
  <si>
    <t>See Line 21</t>
  </si>
  <si>
    <t>SOUTHWES 5262180828573 800-435-9</t>
  </si>
  <si>
    <t>See Line 22</t>
  </si>
  <si>
    <t>SOUTHWES 5262179810188 800-435-9</t>
  </si>
  <si>
    <t>See Line 14</t>
  </si>
  <si>
    <t>DELTA AIR0062422274442 DELTA.COM</t>
  </si>
  <si>
    <t>See Line 17</t>
  </si>
  <si>
    <t>DELTA AIR0062422294625 DELTA.COM</t>
  </si>
  <si>
    <t>See Line 16</t>
  </si>
  <si>
    <t>CKE*KIKIS CHICKEN PLAC SACRAMENT</t>
  </si>
  <si>
    <t>BURGERS AND BREW - SAC SACRAMENT</t>
  </si>
  <si>
    <t>FYF*FROMYOUFLOWERS 800-838-8</t>
  </si>
  <si>
    <t>NYTIMES 800-698-4</t>
  </si>
  <si>
    <t>TST* FIXINS SOUL KITCH 702-971-1</t>
  </si>
  <si>
    <t>THE ATLANTIC WWW.THEATL</t>
  </si>
  <si>
    <t>CHEESECAKE SACRAMENTO SACRAMENT</t>
  </si>
  <si>
    <t>TST* JACK S URBAN EATS 916-444-0</t>
  </si>
  <si>
    <t xml:space="preserve">Bargaining Prep </t>
  </si>
  <si>
    <t>LYFT *RIDE WED 11PM LYFT.COM</t>
  </si>
  <si>
    <t xml:space="preserve">SBAC Run-through </t>
  </si>
  <si>
    <t>CLEARME.COM *CLEAR 855-25327</t>
  </si>
  <si>
    <t xml:space="preserve">Airport clearance - Annual </t>
  </si>
  <si>
    <t xml:space="preserve">Bargaining prep </t>
  </si>
  <si>
    <t xml:space="preserve">Bargainig prep </t>
  </si>
  <si>
    <t xml:space="preserve">Digital media </t>
  </si>
  <si>
    <t xml:space="preserve">fuel </t>
  </si>
  <si>
    <t>SQ *SOUTH TRADITION SACRAMENT</t>
  </si>
  <si>
    <t xml:space="preserve">Bargaining </t>
  </si>
  <si>
    <t>Amazon.com*MY7OE3UJ1 Amzn.com/b</t>
  </si>
  <si>
    <t xml:space="preserve">Phone  portable charger </t>
  </si>
  <si>
    <t>SACBEE DIGITAL SUBSCRI 800-284-3</t>
  </si>
  <si>
    <t xml:space="preserve">Working lunch- BL/YW </t>
  </si>
  <si>
    <t xml:space="preserve">Bargainig / BOD call woking lunch </t>
  </si>
  <si>
    <t>SHAKE SHACK - 1303 SACRAMENT</t>
  </si>
  <si>
    <t>All Staff mtg / working lunch -MM/MMT/BL/YW</t>
  </si>
  <si>
    <t>DEL TACO 0583 SACRAMENT</t>
  </si>
  <si>
    <t>Working lunch - MM/YW/BL/MMT</t>
  </si>
  <si>
    <t>PIEOLOGY OLO 8023 olo.com</t>
  </si>
  <si>
    <t xml:space="preserve">BUNC Meeting - woking lunch </t>
  </si>
  <si>
    <t>TAPA THE WORLD 916-442-4</t>
  </si>
  <si>
    <t>Working lunch - MM/YW/BL/MMT/SZ- CalVET</t>
  </si>
  <si>
    <t>Working lunch - MM/YW/MMT/BL- website disc.</t>
  </si>
  <si>
    <t xml:space="preserve">BOD Prep - Woking lunch </t>
  </si>
  <si>
    <t xml:space="preserve">digital media </t>
  </si>
  <si>
    <t xml:space="preserve">Contact tracing - Working lunch </t>
  </si>
  <si>
    <t>BLOSSOMFLOWERDELIVERY BLOSSOMFLO</t>
  </si>
  <si>
    <t xml:space="preserve">Member Jackie Edwards -plant delivery </t>
  </si>
  <si>
    <t>RANCHO PV FLOWERS 310-750-6</t>
  </si>
  <si>
    <t xml:space="preserve">Member Tonya Bealy-plant delivery </t>
  </si>
  <si>
    <t>SQ *SHAKE SHACK Sacrament</t>
  </si>
  <si>
    <t>CACTUS FLO* CACTUSFLOW STRIPE.CO</t>
  </si>
  <si>
    <t xml:space="preserve">Mindy Matsumoto - Plant delivery </t>
  </si>
  <si>
    <t>PX* CAFE BERNARDO - R CAFEBERNAR</t>
  </si>
  <si>
    <t>Working Lunch with Staff</t>
  </si>
  <si>
    <t>Subscription</t>
  </si>
  <si>
    <t>Gas</t>
  </si>
  <si>
    <t>PANDA EXPRESS #970 P olo.com</t>
  </si>
  <si>
    <t>SHAKE SHACK 1001 646-747-7</t>
  </si>
  <si>
    <t>TST* URBAN ROOTS BREWE 916-706-3</t>
  </si>
  <si>
    <t>BURGERS AN* BURGERS AN BURGERSNB</t>
  </si>
  <si>
    <t>CHEESECAKE 078 ONLINE olo.com</t>
  </si>
  <si>
    <t xml:space="preserve">Election Committee </t>
  </si>
  <si>
    <t xml:space="preserve">IEB Zoom </t>
  </si>
  <si>
    <t xml:space="preserve">IEB ALL Local Union Zoom </t>
  </si>
  <si>
    <t xml:space="preserve">DMV - \health and safety plexi-glass inspection </t>
  </si>
  <si>
    <t>Task Force Training</t>
  </si>
  <si>
    <t xml:space="preserve">Digital </t>
  </si>
  <si>
    <t xml:space="preserve">Cost Savings Task Force </t>
  </si>
  <si>
    <t xml:space="preserve">Racial Movement Meeting </t>
  </si>
  <si>
    <t xml:space="preserve">CDE Planning </t>
  </si>
  <si>
    <t>DOORDASH*IRON HORSE TA WWW.DOORD</t>
  </si>
  <si>
    <t xml:space="preserve">COVID 19 Planning </t>
  </si>
  <si>
    <t xml:space="preserve">Contact Tracing </t>
  </si>
  <si>
    <t>SBAC</t>
  </si>
  <si>
    <t>IRON HORSE TAVERN SACRAMENT</t>
  </si>
  <si>
    <t xml:space="preserve">UL Check-in </t>
  </si>
  <si>
    <t xml:space="preserve">State Bar </t>
  </si>
  <si>
    <t>APPLE.COM/US 800-676-2</t>
  </si>
  <si>
    <t xml:space="preserve">Phone accessories </t>
  </si>
  <si>
    <t xml:space="preserve">EC Zoom/ Call </t>
  </si>
  <si>
    <t xml:space="preserve">Finals </t>
  </si>
  <si>
    <t xml:space="preserve">Cost saving task force </t>
  </si>
  <si>
    <t>Small Group Discussion re: Governing Agenda (</t>
  </si>
  <si>
    <t xml:space="preserve">IEB </t>
  </si>
  <si>
    <t xml:space="preserve">Contract Tracing </t>
  </si>
  <si>
    <t xml:space="preserve">Working Lunch </t>
  </si>
  <si>
    <t xml:space="preserve">Cost Savings task Force </t>
  </si>
  <si>
    <t xml:space="preserve">Podcast </t>
  </si>
  <si>
    <t xml:space="preserve">Kaiser discussion </t>
  </si>
  <si>
    <t xml:space="preserve">UAW Bargaining </t>
  </si>
  <si>
    <t xml:space="preserve">Cap n Main Meeting </t>
  </si>
  <si>
    <t xml:space="preserve">Contract dist, Zoom </t>
  </si>
  <si>
    <t>Digital</t>
  </si>
  <si>
    <t>TITANPOWERPLUS YORK</t>
  </si>
  <si>
    <t>FOREIGN TRANS FEE-TITANPOWERPLUS</t>
  </si>
  <si>
    <t xml:space="preserve">BOD Discussion </t>
  </si>
  <si>
    <t>State Bar LAPS Orientation Run-thru</t>
  </si>
  <si>
    <t xml:space="preserve">SEIU CA zoom </t>
  </si>
  <si>
    <t xml:space="preserve">EC IEB </t>
  </si>
  <si>
    <t xml:space="preserve">Election Debrief </t>
  </si>
  <si>
    <t>NYTimes*NYTimes 800-698-4</t>
  </si>
  <si>
    <t xml:space="preserve">MNGR review process zoom </t>
  </si>
  <si>
    <t xml:space="preserve">Cost Savings task force </t>
  </si>
  <si>
    <t xml:space="preserve">Refund </t>
  </si>
  <si>
    <t xml:space="preserve">Relieve Program Meeting </t>
  </si>
  <si>
    <t>fuel</t>
  </si>
  <si>
    <t xml:space="preserve">Interviews </t>
  </si>
  <si>
    <t>BOD DLC Trainng run-through</t>
  </si>
  <si>
    <t>BOD Training</t>
  </si>
  <si>
    <t>CalSavers meeting</t>
  </si>
  <si>
    <t>SEIU CA Meeting</t>
  </si>
  <si>
    <t xml:space="preserve">IEB Public division meeting </t>
  </si>
  <si>
    <t>BOD Run through</t>
  </si>
  <si>
    <t>M4BL Workgroup</t>
  </si>
  <si>
    <t>76 - 76 10097186 SACRAMENT</t>
  </si>
  <si>
    <t xml:space="preserve">bi-annual DLB Meeting </t>
  </si>
  <si>
    <t>Cost Savings Task Force Meeting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</si>
</sst>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mm/dd/yy;@"/>
    <numFmt numFmtId="165" formatCode="m/d/yy;@"/>
  </numFmts>
  <fonts count="10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scheme val="minor"/>
    </font>
    <font>
      <sz val="10"/>
      <color theme="1"/>
      <name val="Calibri"/>
      <scheme val="minor"/>
    </font>
    <font>
      <sz val="10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94">
    <xf numFmtId="0" fontId="0" fillId="0" borderId="0" xfId="0"/>
    <xf numFmtId="0" fontId="2" fillId="0" borderId="1" xfId="0" applyFont="1" applyFill="1" applyBorder="1" applyAlignment="1" applyProtection="1">
      <alignment horizontal="left" vertical="top" wrapText="1"/>
    </xf>
    <xf numFmtId="164" fontId="2" fillId="0" borderId="1" xfId="0" applyNumberFormat="1" applyFont="1" applyFill="1" applyBorder="1" applyAlignment="1" applyProtection="1">
      <alignment horizontal="center" vertical="top" wrapText="1"/>
    </xf>
    <xf numFmtId="0" fontId="2" fillId="0" borderId="1" xfId="0" applyFont="1" applyFill="1" applyBorder="1" applyAlignment="1" applyProtection="1">
      <alignment vertical="top" wrapText="1"/>
    </xf>
    <xf numFmtId="40" fontId="2" fillId="0" borderId="1" xfId="0" applyNumberFormat="1" applyFont="1" applyFill="1" applyBorder="1" applyAlignment="1" applyProtection="1">
      <alignment horizontal="center" vertical="top" wrapText="1"/>
    </xf>
    <xf numFmtId="0" fontId="2" fillId="0" borderId="2" xfId="0" applyFont="1" applyFill="1" applyBorder="1" applyAlignment="1" applyProtection="1">
      <alignment vertical="top" wrapText="1"/>
    </xf>
    <xf numFmtId="1" fontId="2" fillId="0" borderId="1" xfId="0" applyNumberFormat="1" applyFont="1" applyFill="1" applyBorder="1" applyAlignment="1" applyProtection="1">
      <alignment horizontal="center" vertical="top" wrapText="1"/>
    </xf>
    <xf numFmtId="1" fontId="3" fillId="0" borderId="1" xfId="0" applyNumberFormat="1" applyFont="1" applyFill="1" applyBorder="1" applyAlignment="1" applyProtection="1">
      <alignment horizontal="center" vertical="top" wrapText="1"/>
    </xf>
    <xf numFmtId="1" fontId="3" fillId="0" borderId="2" xfId="0" applyNumberFormat="1" applyFont="1" applyFill="1" applyBorder="1" applyAlignment="1" applyProtection="1">
      <alignment horizontal="center" vertical="top" wrapText="1"/>
    </xf>
    <xf numFmtId="0" fontId="0" fillId="0" borderId="0" xfId="0" applyFill="1" applyAlignment="1" applyProtection="1">
      <alignment horizontal="left" vertical="center"/>
    </xf>
    <xf numFmtId="165" fontId="4" fillId="0" borderId="0" xfId="0" applyNumberFormat="1" applyFont="1" applyBorder="1" applyAlignment="1" applyProtection="1">
      <alignment horizontal="left" vertical="center" wrapText="1"/>
      <protection locked="0"/>
    </xf>
    <xf numFmtId="0" fontId="4" fillId="0" borderId="0" xfId="0" applyNumberFormat="1" applyFont="1" applyBorder="1" applyAlignment="1" applyProtection="1">
      <alignment vertical="center" wrapText="1"/>
      <protection locked="0"/>
    </xf>
    <xf numFmtId="44" fontId="5" fillId="0" borderId="0" xfId="0" applyNumberFormat="1" applyFont="1" applyBorder="1" applyAlignment="1">
      <alignment vertical="center"/>
    </xf>
    <xf numFmtId="44" fontId="6" fillId="0" borderId="0" xfId="0" applyNumberFormat="1" applyFont="1" applyBorder="1" applyAlignment="1" applyProtection="1">
      <alignment horizontal="center" vertical="center" wrapText="1"/>
      <protection locked="0"/>
    </xf>
    <xf numFmtId="0" fontId="4" fillId="0" borderId="3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ont="1" applyFill="1" applyBorder="1" applyAlignment="1" applyProtection="1">
      <alignment horizontal="center" vertical="center"/>
      <protection locked="0"/>
    </xf>
    <xf numFmtId="1" fontId="4" fillId="0" borderId="4" xfId="1" applyNumberFormat="1" applyFont="1" applyFill="1" applyBorder="1" applyAlignment="1" applyProtection="1">
      <alignment horizontal="center" vertical="center"/>
      <protection locked="0"/>
    </xf>
    <xf numFmtId="165" fontId="6" fillId="0" borderId="0" xfId="0" applyNumberFormat="1" applyFont="1" applyBorder="1" applyAlignment="1" applyProtection="1">
      <alignment horizontal="left" vertical="center" wrapText="1"/>
      <protection locked="0"/>
    </xf>
    <xf numFmtId="44" fontId="4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 applyProtection="1">
      <alignment horizontal="left" vertical="center" wrapText="1"/>
      <protection locked="0"/>
    </xf>
    <xf numFmtId="44" fontId="0" fillId="0" borderId="0" xfId="0" applyNumberFormat="1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 wrapText="1"/>
      <protection locked="0"/>
    </xf>
    <xf numFmtId="0" fontId="4" fillId="0" borderId="3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1" fontId="4" fillId="0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left"/>
    </xf>
    <xf numFmtId="164" fontId="0" fillId="0" borderId="0" xfId="0" applyNumberFormat="1" applyFill="1" applyAlignment="1" applyProtection="1">
      <alignment horizontal="center"/>
    </xf>
    <xf numFmtId="0" fontId="0" fillId="0" borderId="0" xfId="0" applyFill="1" applyProtection="1"/>
    <xf numFmtId="40" fontId="0" fillId="0" borderId="0" xfId="0" applyNumberFormat="1" applyFill="1" applyAlignment="1" applyProtection="1">
      <alignment horizontal="center"/>
    </xf>
    <xf numFmtId="1" fontId="0" fillId="0" borderId="3" xfId="0" applyNumberFormat="1" applyFill="1" applyBorder="1" applyAlignment="1" applyProtection="1">
      <alignment horizontal="center"/>
    </xf>
    <xf numFmtId="1" fontId="0" fillId="0" borderId="0" xfId="0" applyNumberFormat="1" applyFill="1" applyBorder="1" applyAlignment="1" applyProtection="1">
      <alignment horizontal="center"/>
    </xf>
    <xf numFmtId="1" fontId="0" fillId="0" borderId="4" xfId="0" applyNumberFormat="1" applyFill="1" applyBorder="1" applyAlignment="1" applyProtection="1">
      <alignment horizontal="center"/>
    </xf>
    <xf numFmtId="165" fontId="7" fillId="0" borderId="0" xfId="0" applyNumberFormat="1" applyFont="1" applyFill="1" applyAlignment="1" applyProtection="1">
      <alignment horizontal="center" vertical="center"/>
    </xf>
    <xf numFmtId="16" fontId="7" fillId="0" borderId="0" xfId="0" applyNumberFormat="1" applyFont="1" applyFill="1" applyAlignment="1" applyProtection="1">
      <alignment horizontal="left" vertical="center" wrapText="1"/>
      <protection locked="0"/>
    </xf>
    <xf numFmtId="44" fontId="7" fillId="0" borderId="0" xfId="0" applyNumberFormat="1" applyFont="1" applyFill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 wrapText="1"/>
      <protection locked="0"/>
    </xf>
    <xf numFmtId="0" fontId="9" fillId="0" borderId="3" xfId="1" applyNumberFormat="1" applyFont="1" applyFill="1" applyBorder="1" applyAlignment="1" applyProtection="1">
      <alignment horizontal="center" vertical="center"/>
      <protection locked="0"/>
    </xf>
    <xf numFmtId="0" fontId="9" fillId="0" borderId="0" xfId="1" applyNumberFormat="1" applyFont="1" applyFill="1" applyBorder="1" applyAlignment="1" applyProtection="1">
      <alignment horizontal="center" vertical="center"/>
      <protection locked="0"/>
    </xf>
    <xf numFmtId="1" fontId="9" fillId="0" borderId="4" xfId="1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left" vertical="center"/>
    </xf>
    <xf numFmtId="165" fontId="6" fillId="0" borderId="0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NumberFormat="1" applyFont="1" applyBorder="1" applyAlignment="1" applyProtection="1">
      <alignment vertical="center" wrapText="1"/>
      <protection locked="0"/>
    </xf>
    <xf numFmtId="44" fontId="0" fillId="0" borderId="0" xfId="0" applyNumberFormat="1" applyFont="1" applyBorder="1" applyAlignment="1">
      <alignment vertical="center"/>
    </xf>
    <xf numFmtId="0" fontId="6" fillId="0" borderId="3" xfId="1" applyNumberFormat="1" applyFont="1" applyFill="1" applyBorder="1" applyAlignment="1" applyProtection="1">
      <alignment horizontal="center" vertical="center"/>
      <protection locked="0"/>
    </xf>
    <xf numFmtId="0" fontId="6" fillId="0" borderId="0" xfId="1" applyNumberFormat="1" applyFont="1" applyFill="1" applyBorder="1" applyAlignment="1" applyProtection="1">
      <alignment horizontal="center" vertical="center"/>
      <protection locked="0"/>
    </xf>
    <xf numFmtId="1" fontId="6" fillId="0" borderId="4" xfId="1" applyNumberFormat="1" applyFont="1" applyFill="1" applyBorder="1" applyAlignment="1" applyProtection="1">
      <alignment horizontal="center" vertical="center"/>
      <protection locked="0"/>
    </xf>
    <xf numFmtId="44" fontId="6" fillId="0" borderId="0" xfId="0" applyNumberFormat="1" applyFont="1" applyFill="1" applyBorder="1" applyAlignment="1">
      <alignment vertical="center"/>
    </xf>
    <xf numFmtId="0" fontId="0" fillId="0" borderId="0" xfId="0" applyFont="1" applyFill="1" applyAlignment="1" applyProtection="1">
      <alignment horizontal="center" vertical="center" wrapText="1"/>
      <protection locked="0"/>
    </xf>
    <xf numFmtId="165" fontId="0" fillId="0" borderId="0" xfId="0" applyNumberFormat="1" applyFont="1" applyFill="1" applyAlignment="1" applyProtection="1">
      <alignment horizontal="center" vertical="center"/>
    </xf>
    <xf numFmtId="16" fontId="0" fillId="0" borderId="0" xfId="0" applyNumberFormat="1" applyFont="1" applyFill="1" applyAlignment="1" applyProtection="1">
      <alignment horizontal="left" vertical="center" wrapText="1"/>
      <protection locked="0"/>
    </xf>
    <xf numFmtId="0" fontId="2" fillId="0" borderId="2" xfId="0" applyFont="1" applyFill="1" applyBorder="1" applyAlignment="1" applyProtection="1">
      <alignment horizontal="center" vertical="top" wrapText="1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center"/>
    </xf>
    <xf numFmtId="44" fontId="4" fillId="0" borderId="0" xfId="0" applyNumberFormat="1" applyFont="1" applyFill="1" applyBorder="1" applyAlignment="1">
      <alignment horizontal="center" vertical="center"/>
    </xf>
    <xf numFmtId="165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44" fontId="5" fillId="0" borderId="0" xfId="0" applyNumberFormat="1" applyFont="1" applyFill="1" applyBorder="1" applyAlignment="1">
      <alignment horizontal="center" vertical="center"/>
    </xf>
    <xf numFmtId="4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165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vertical="center" wrapText="1"/>
      <protection locked="0"/>
    </xf>
    <xf numFmtId="44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 applyProtection="1">
      <alignment horizontal="left" vertical="top" wrapText="1"/>
    </xf>
    <xf numFmtId="164" fontId="2" fillId="0" borderId="0" xfId="0" applyNumberFormat="1" applyFont="1" applyFill="1" applyBorder="1" applyAlignment="1" applyProtection="1">
      <alignment horizontal="center" vertical="top" wrapText="1"/>
    </xf>
    <xf numFmtId="0" fontId="2" fillId="0" borderId="0" xfId="0" applyFont="1" applyFill="1" applyBorder="1" applyAlignment="1" applyProtection="1">
      <alignment vertical="top" wrapText="1"/>
    </xf>
    <xf numFmtId="40" fontId="2" fillId="0" borderId="0" xfId="0" applyNumberFormat="1" applyFont="1" applyFill="1" applyBorder="1" applyAlignment="1" applyProtection="1">
      <alignment horizontal="center" vertical="top" wrapText="1"/>
    </xf>
    <xf numFmtId="1" fontId="2" fillId="0" borderId="0" xfId="0" applyNumberFormat="1" applyFont="1" applyFill="1" applyBorder="1" applyAlignment="1" applyProtection="1">
      <alignment horizontal="center" vertical="top" wrapText="1"/>
    </xf>
    <xf numFmtId="1" fontId="3" fillId="0" borderId="0" xfId="0" applyNumberFormat="1" applyFont="1" applyFill="1" applyBorder="1" applyAlignment="1" applyProtection="1">
      <alignment horizontal="center" vertical="top" wrapText="1"/>
    </xf>
    <xf numFmtId="0" fontId="0" fillId="0" borderId="0" xfId="0" applyFill="1" applyBorder="1" applyAlignment="1" applyProtection="1">
      <alignment horizontal="center" vertical="center"/>
    </xf>
    <xf numFmtId="1" fontId="4" fillId="0" borderId="0" xfId="1" applyNumberFormat="1" applyFont="1" applyFill="1" applyBorder="1" applyAlignment="1" applyProtection="1">
      <alignment horizontal="center" vertical="center"/>
      <protection locked="0"/>
    </xf>
    <xf numFmtId="165" fontId="7" fillId="0" borderId="0" xfId="0" applyNumberFormat="1" applyFont="1" applyFill="1" applyBorder="1" applyAlignment="1" applyProtection="1">
      <alignment horizontal="center" vertical="center"/>
    </xf>
    <xf numFmtId="16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44" fontId="7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1" fontId="9" fillId="0" borderId="0" xfId="1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left" vertical="center"/>
    </xf>
    <xf numFmtId="1" fontId="6" fillId="0" borderId="0" xfId="1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left" vertical="center"/>
    </xf>
    <xf numFmtId="16" fontId="7" fillId="0" borderId="0" xfId="0" applyNumberFormat="1" applyFont="1" applyFill="1" applyBorder="1" applyAlignment="1" applyProtection="1">
      <alignment horizontal="left" vertical="center" wrapText="1"/>
      <protection locked="0"/>
    </xf>
    <xf numFmtId="44" fontId="7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165" fontId="0" fillId="0" borderId="0" xfId="0" applyNumberFormat="1" applyFont="1" applyFill="1" applyBorder="1" applyAlignment="1" applyProtection="1">
      <alignment horizontal="center" vertical="center"/>
    </xf>
    <xf numFmtId="16" fontId="0" fillId="0" borderId="0" xfId="0" applyNumberFormat="1" applyFont="1" applyFill="1" applyBorder="1" applyAlignment="1" applyProtection="1">
      <alignment horizontal="left" vertical="center" wrapText="1"/>
      <protection locked="0"/>
    </xf>
    <xf numFmtId="44" fontId="0" fillId="0" borderId="0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 applyProtection="1">
      <alignment horizontal="left" vertical="center" wrapText="1"/>
      <protection locked="0"/>
    </xf>
    <xf numFmtId="0" fontId="8" fillId="0" borderId="0" xfId="0" applyFont="1" applyFill="1" applyBorder="1" applyAlignment="1" applyProtection="1">
      <alignment vertical="center" wrapText="1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1" fontId="9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/>
    <xf numFmtId="0" fontId="0" fillId="0" borderId="0" xfId="0" applyFill="1" applyBorder="1" applyAlignment="1" applyProtection="1">
      <alignment horizontal="left"/>
    </xf>
    <xf numFmtId="164" fontId="0" fillId="0" borderId="0" xfId="0" applyNumberFormat="1" applyFill="1" applyBorder="1" applyAlignment="1" applyProtection="1">
      <alignment horizontal="center"/>
    </xf>
    <xf numFmtId="0" fontId="0" fillId="0" borderId="0" xfId="0" applyFill="1" applyBorder="1" applyProtection="1"/>
    <xf numFmtId="40" fontId="0" fillId="0" borderId="0" xfId="0" applyNumberFormat="1" applyFill="1" applyBorder="1" applyAlignment="1" applyProtection="1">
      <alignment horizontal="center"/>
    </xf>
  </cellXfs>
  <cellStyles count="2">
    <cellStyle name="Good" xfId="1" builtinId="26"/>
    <cellStyle name="Normal" xfId="0" builtinId="0"/>
  </cellStyles>
  <dxfs count="27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1" formatCode="d\-mmm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m/d/yy;@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0" hidden="0"/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1" formatCode="d\-mmm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m/d/yy;@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protection locked="1" hidden="0"/>
    </dxf>
    <dxf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protection locked="1" hidden="0"/>
    </dxf>
    <dxf>
      <border outline="0">
        <bottom style="thin">
          <color indexed="64"/>
        </bottom>
      </border>
    </dxf>
    <dxf>
      <border outline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1" formatCode="d\-mmm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m/d/yy;@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protection locked="1" hidden="0"/>
    </dxf>
    <dxf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protection locked="1" hidden="0"/>
    </dxf>
    <dxf>
      <border outline="0">
        <bottom style="thin">
          <color indexed="64"/>
        </bottom>
      </border>
    </dxf>
    <dxf>
      <border outline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1" formatCode="d\-mmm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m/d/yy;@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protection locked="1" hidden="0"/>
    </dxf>
    <dxf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protection locked="1" hidden="0"/>
    </dxf>
    <dxf>
      <border outline="0">
        <bottom style="thin">
          <color indexed="64"/>
        </bottom>
      </border>
    </dxf>
    <dxf>
      <border outline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1" formatCode="d\-mmm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m/d/yy;@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protection locked="1" hidden="0"/>
    </dxf>
    <dxf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protection locked="1" hidden="0"/>
    </dxf>
    <dxf>
      <border outline="0">
        <bottom style="thin">
          <color indexed="64"/>
        </bottom>
      </border>
    </dxf>
    <dxf>
      <border outline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1" formatCode="d\-mmm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m/d/yy;@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protection locked="1" hidden="0"/>
    </dxf>
    <dxf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protection locked="1" hidden="0"/>
    </dxf>
    <dxf>
      <border outline="0">
        <bottom style="thin">
          <color indexed="64"/>
        </bottom>
      </border>
    </dxf>
    <dxf>
      <border outline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1" formatCode="d\-mmm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m/d/yy;@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protection locked="1" hidden="0"/>
    </dxf>
    <dxf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protection locked="1" hidden="0"/>
    </dxf>
    <dxf>
      <border outline="0">
        <bottom style="thin">
          <color indexed="64"/>
        </bottom>
      </border>
    </dxf>
    <dxf>
      <border outline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1" formatCode="d\-mmm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m/d/yy;@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protection locked="1" hidden="0"/>
    </dxf>
    <dxf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protection locked="1" hidden="0"/>
    </dxf>
    <dxf>
      <border outline="0">
        <bottom style="thin">
          <color indexed="64"/>
        </bottom>
      </border>
    </dxf>
    <dxf>
      <border outline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1" formatCode="d\-mmm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m/d/yy;@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protection locked="1" hidden="0"/>
    </dxf>
    <dxf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protection locked="1" hidden="0"/>
    </dxf>
    <dxf>
      <border outline="0">
        <bottom style="thin">
          <color indexed="64"/>
        </bottom>
      </border>
    </dxf>
    <dxf>
      <border outline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1" formatCode="d\-mmm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m/d/yy;@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protection locked="1" hidden="0"/>
    </dxf>
    <dxf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protection locked="1" hidden="0"/>
    </dxf>
    <dxf>
      <border outline="0">
        <bottom style="thin">
          <color indexed="64"/>
        </bottom>
      </border>
    </dxf>
    <dxf>
      <border outline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1" formatCode="d\-mmm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m/d/yy;@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protection locked="1" hidden="0"/>
    </dxf>
    <dxf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protection locked="1" hidden="0"/>
    </dxf>
    <dxf>
      <border outline="0">
        <bottom style="thin">
          <color indexed="64"/>
        </bottom>
      </border>
    </dxf>
    <dxf>
      <border outline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1" formatCode="d\-mmm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m/d/yy;@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protection locked="1" hidden="0"/>
    </dxf>
    <dxf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protection locked="1" hidden="0"/>
    </dxf>
    <dxf>
      <border outline="0">
        <bottom style="thin">
          <color indexed="64"/>
        </bottom>
      </border>
    </dxf>
    <dxf>
      <border outline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1" formatCode="d\-mmm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m/d/yy;@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protection locked="1" hidden="0"/>
    </dxf>
    <dxf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protection locked="1" hidden="0"/>
    </dxf>
    <dxf>
      <border outline="0">
        <bottom style="thin">
          <color indexed="64"/>
        </bottom>
      </border>
    </dxf>
    <dxf>
      <border outline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3" name="Table814" displayName="Table814" ref="A1:I244" totalsRowCount="1" headerRowDxfId="20" dataDxfId="18" totalsRowDxfId="19" dataCellStyle="Good">
  <autoFilter ref="A1:I243"/>
  <tableColumns count="9">
    <tableColumn id="1" name="Cardholder Name" totalsRowLabel="Total" dataDxfId="17" totalsRowDxfId="8"/>
    <tableColumn id="2" name="Transaction _x000a_Date" dataDxfId="16" totalsRowDxfId="7"/>
    <tableColumn id="3" name="Statement Description " dataDxfId="15" totalsRowDxfId="6"/>
    <tableColumn id="4" name="Amount" totalsRowFunction="sum" dataDxfId="14" totalsRowDxfId="5"/>
    <tableColumn id="5" name="Purpose for Expense (Details surrounding charge)" dataDxfId="13" totalsRowDxfId="4"/>
    <tableColumn id="6" name="Department" dataDxfId="12" totalsRowDxfId="3" dataCellStyle="Good"/>
    <tableColumn id="7" name="Account" dataDxfId="11" totalsRowDxfId="2" dataCellStyle="Good"/>
    <tableColumn id="8" name="Activity" dataDxfId="10" totalsRowDxfId="1" dataCellStyle="Good"/>
    <tableColumn id="9" name="Project" dataDxfId="9" totalsRowDxfId="0" dataCellStyle="Good"/>
  </tableColumns>
  <tableStyleInfo name="TableStyleMedium12" showFirstColumn="0" showLastColumn="0" showRowStripes="1" showColumnStripes="0"/>
</table>
</file>

<file path=xl/tables/table10.xml><?xml version="1.0" encoding="utf-8"?>
<table xmlns="http://schemas.openxmlformats.org/spreadsheetml/2006/main" id="9" name="Table810" displayName="Table810" ref="A1:I25" totalsRowCount="1" dataDxfId="104" headerRowBorderDxfId="102" tableBorderDxfId="103" dataCellStyle="Good">
  <autoFilter ref="A1:I24"/>
  <tableColumns count="9">
    <tableColumn id="1" name="Cardholder Name" totalsRowLabel="Total" dataDxfId="100" totalsRowDxfId="101"/>
    <tableColumn id="2" name="Transaction _x000a_Date" dataDxfId="98" totalsRowDxfId="99"/>
    <tableColumn id="3" name="Statement Description " dataDxfId="96" totalsRowDxfId="97"/>
    <tableColumn id="4" name="Amount" totalsRowFunction="sum" dataDxfId="94" totalsRowDxfId="95"/>
    <tableColumn id="5" name="Purpose for Expense (Details surrounding charge)" dataDxfId="92" totalsRowDxfId="93"/>
    <tableColumn id="6" name="Department" dataDxfId="90" totalsRowDxfId="91" dataCellStyle="Good"/>
    <tableColumn id="7" name="Account" dataDxfId="88" totalsRowDxfId="89" dataCellStyle="Good"/>
    <tableColumn id="8" name="Activity" dataDxfId="86" totalsRowDxfId="87" dataCellStyle="Good"/>
    <tableColumn id="9" name="Project" dataDxfId="84" totalsRowDxfId="85" dataCellStyle="Good"/>
  </tableColumns>
  <tableStyleInfo name="TableStyleMedium12" showFirstColumn="0" showLastColumn="0" showRowStripes="1" showColumnStripes="0"/>
</table>
</file>

<file path=xl/tables/table11.xml><?xml version="1.0" encoding="utf-8"?>
<table xmlns="http://schemas.openxmlformats.org/spreadsheetml/2006/main" id="10" name="Table811" displayName="Table811" ref="A1:I23" totalsRowCount="1" dataDxfId="83" headerRowBorderDxfId="81" tableBorderDxfId="82" dataCellStyle="Good">
  <autoFilter ref="A1:I22"/>
  <tableColumns count="9">
    <tableColumn id="1" name="Cardholder Name" totalsRowLabel="Total" dataDxfId="79" totalsRowDxfId="80"/>
    <tableColumn id="2" name="Transaction _x000a_Date" dataDxfId="77" totalsRowDxfId="78"/>
    <tableColumn id="3" name="Statement Description " dataDxfId="75" totalsRowDxfId="76"/>
    <tableColumn id="4" name="Amount" totalsRowFunction="sum" dataDxfId="73" totalsRowDxfId="74"/>
    <tableColumn id="5" name="Purpose for Expense (Details surrounding charge)" dataDxfId="71" totalsRowDxfId="72"/>
    <tableColumn id="6" name="Department" dataDxfId="69" totalsRowDxfId="70" dataCellStyle="Good"/>
    <tableColumn id="7" name="Account" dataDxfId="67" totalsRowDxfId="68" dataCellStyle="Good"/>
    <tableColumn id="8" name="Activity" dataDxfId="65" totalsRowDxfId="66" dataCellStyle="Good"/>
    <tableColumn id="9" name="Project" dataDxfId="63" totalsRowDxfId="64" dataCellStyle="Good"/>
  </tableColumns>
  <tableStyleInfo name="TableStyleMedium12" showFirstColumn="0" showLastColumn="0" showRowStripes="1" showColumnStripes="0"/>
</table>
</file>

<file path=xl/tables/table12.xml><?xml version="1.0" encoding="utf-8"?>
<table xmlns="http://schemas.openxmlformats.org/spreadsheetml/2006/main" id="11" name="Table812" displayName="Table812" ref="A1:I20" totalsRowCount="1" dataDxfId="62" headerRowBorderDxfId="60" tableBorderDxfId="61" dataCellStyle="Good">
  <autoFilter ref="A1:I19"/>
  <tableColumns count="9">
    <tableColumn id="1" name="Cardholder Name" totalsRowLabel="Total" dataDxfId="58" totalsRowDxfId="59"/>
    <tableColumn id="2" name="Transaction _x000a_Date" dataDxfId="56" totalsRowDxfId="57"/>
    <tableColumn id="3" name="Statement Description " dataDxfId="54" totalsRowDxfId="55"/>
    <tableColumn id="4" name="Amount" totalsRowFunction="sum" dataDxfId="52" totalsRowDxfId="53"/>
    <tableColumn id="5" name="Purpose for Expense (Details surrounding charge)" dataDxfId="50" totalsRowDxfId="51"/>
    <tableColumn id="6" name="Department" dataDxfId="48" totalsRowDxfId="49" dataCellStyle="Good"/>
    <tableColumn id="7" name="Account" dataDxfId="46" totalsRowDxfId="47" dataCellStyle="Good"/>
    <tableColumn id="8" name="Activity" dataDxfId="44" totalsRowDxfId="45" dataCellStyle="Good"/>
    <tableColumn id="9" name="Project" dataDxfId="42" totalsRowDxfId="43" dataCellStyle="Good"/>
  </tableColumns>
  <tableStyleInfo name="TableStyleMedium12" showFirstColumn="0" showLastColumn="0" showRowStripes="1" showColumnStripes="0"/>
</table>
</file>

<file path=xl/tables/table13.xml><?xml version="1.0" encoding="utf-8"?>
<table xmlns="http://schemas.openxmlformats.org/spreadsheetml/2006/main" id="12" name="Table813" displayName="Table813" ref="A1:I22" totalsRowCount="1" dataDxfId="41" headerRowBorderDxfId="39" tableBorderDxfId="40" dataCellStyle="Good">
  <autoFilter ref="A1:I21"/>
  <tableColumns count="9">
    <tableColumn id="1" name="Cardholder Name" totalsRowLabel="Total" dataDxfId="37" totalsRowDxfId="38"/>
    <tableColumn id="2" name="Transaction _x000a_Date" dataDxfId="35" totalsRowDxfId="36"/>
    <tableColumn id="3" name="Statement Description " dataDxfId="33" totalsRowDxfId="34"/>
    <tableColumn id="4" name="Amount" totalsRowFunction="sum" dataDxfId="31" totalsRowDxfId="32"/>
    <tableColumn id="5" name="Purpose for Expense (Details surrounding charge)" dataDxfId="29" totalsRowDxfId="30"/>
    <tableColumn id="6" name="Department" dataDxfId="27" totalsRowDxfId="28" dataCellStyle="Good"/>
    <tableColumn id="7" name="Account" dataDxfId="25" totalsRowDxfId="26" dataCellStyle="Good"/>
    <tableColumn id="8" name="Activity" dataDxfId="23" totalsRowDxfId="24" dataCellStyle="Good"/>
    <tableColumn id="9" name="Project" dataDxfId="21" totalsRowDxfId="22" dataCellStyle="Good"/>
  </tableColumns>
  <tableStyleInfo name="TableStyleMedium12" showFirstColumn="0" showLastColumn="0" showRowStripes="1" showColumnStripes="0"/>
</table>
</file>

<file path=xl/tables/table2.xml><?xml version="1.0" encoding="utf-8"?>
<table xmlns="http://schemas.openxmlformats.org/spreadsheetml/2006/main" id="1" name="Table8" displayName="Table8" ref="A1:I38" totalsRowCount="1" dataDxfId="272" headerRowBorderDxfId="270" tableBorderDxfId="271" dataCellStyle="Good">
  <autoFilter ref="A1:I37"/>
  <tableColumns count="9">
    <tableColumn id="1" name="Cardholder Name" totalsRowLabel="Total" dataDxfId="268" totalsRowDxfId="269"/>
    <tableColumn id="2" name="Transaction _x000a_Date" dataDxfId="266" totalsRowDxfId="267"/>
    <tableColumn id="3" name="Statement Description " dataDxfId="264" totalsRowDxfId="265"/>
    <tableColumn id="4" name="Amount" totalsRowFunction="sum" dataDxfId="262" totalsRowDxfId="263"/>
    <tableColumn id="5" name="Purpose for Expense (Details surrounding charge)" dataDxfId="260" totalsRowDxfId="261"/>
    <tableColumn id="6" name="Department" dataDxfId="258" totalsRowDxfId="259" dataCellStyle="Good"/>
    <tableColumn id="7" name="Account" dataDxfId="256" totalsRowDxfId="257" dataCellStyle="Good"/>
    <tableColumn id="8" name="Activity" dataDxfId="254" totalsRowDxfId="255" dataCellStyle="Good"/>
    <tableColumn id="9" name="Project" dataDxfId="252" totalsRowDxfId="253" dataCellStyle="Good"/>
  </tableColumns>
  <tableStyleInfo name="TableStyleMedium12" showFirstColumn="0" showLastColumn="0" showRowStripes="1" showColumnStripes="0"/>
</table>
</file>

<file path=xl/tables/table3.xml><?xml version="1.0" encoding="utf-8"?>
<table xmlns="http://schemas.openxmlformats.org/spreadsheetml/2006/main" id="2" name="Table83" displayName="Table83" ref="A1:I22" totalsRowCount="1" dataDxfId="251" headerRowBorderDxfId="249" tableBorderDxfId="250" dataCellStyle="Good">
  <autoFilter ref="A1:I21"/>
  <tableColumns count="9">
    <tableColumn id="1" name="Cardholder Name" totalsRowLabel="Total" dataDxfId="247" totalsRowDxfId="248"/>
    <tableColumn id="2" name="Transaction _x000a_Date" dataDxfId="245" totalsRowDxfId="246"/>
    <tableColumn id="3" name="Statement Description " dataDxfId="243" totalsRowDxfId="244"/>
    <tableColumn id="4" name="Amount" totalsRowFunction="sum" dataDxfId="241" totalsRowDxfId="242"/>
    <tableColumn id="5" name="Purpose for Expense (Details surrounding charge)" dataDxfId="239" totalsRowDxfId="240"/>
    <tableColumn id="6" name="Department" dataDxfId="237" totalsRowDxfId="238" dataCellStyle="Good"/>
    <tableColumn id="7" name="Account" dataDxfId="235" totalsRowDxfId="236" dataCellStyle="Good"/>
    <tableColumn id="8" name="Activity" dataDxfId="233" totalsRowDxfId="234" dataCellStyle="Good"/>
    <tableColumn id="9" name="Project" dataDxfId="231" totalsRowDxfId="232" dataCellStyle="Good"/>
  </tableColumns>
  <tableStyleInfo name="TableStyleMedium12" showFirstColumn="0" showLastColumn="0" showRowStripes="1" showColumnStripes="0"/>
</table>
</file>

<file path=xl/tables/table4.xml><?xml version="1.0" encoding="utf-8"?>
<table xmlns="http://schemas.openxmlformats.org/spreadsheetml/2006/main" id="3" name="Table84" displayName="Table84" ref="A1:I32" totalsRowCount="1" dataDxfId="230" headerRowBorderDxfId="228" tableBorderDxfId="229" dataCellStyle="Good">
  <autoFilter ref="A1:I31"/>
  <tableColumns count="9">
    <tableColumn id="1" name="Cardholder Name" totalsRowLabel="Total" dataDxfId="226" totalsRowDxfId="227"/>
    <tableColumn id="2" name="Transaction _x000a_Date" dataDxfId="224" totalsRowDxfId="225"/>
    <tableColumn id="3" name="Statement Description " dataDxfId="222" totalsRowDxfId="223"/>
    <tableColumn id="4" name="Amount" totalsRowFunction="sum" dataDxfId="220" totalsRowDxfId="221"/>
    <tableColumn id="5" name="Purpose for Expense (Details surrounding charge)" dataDxfId="218" totalsRowDxfId="219"/>
    <tableColumn id="6" name="Department" dataDxfId="216" totalsRowDxfId="217" dataCellStyle="Good"/>
    <tableColumn id="7" name="Account" dataDxfId="214" totalsRowDxfId="215" dataCellStyle="Good"/>
    <tableColumn id="8" name="Activity" dataDxfId="212" totalsRowDxfId="213" dataCellStyle="Good"/>
    <tableColumn id="9" name="Project" dataDxfId="210" totalsRowDxfId="211" dataCellStyle="Good"/>
  </tableColumns>
  <tableStyleInfo name="TableStyleMedium12" showFirstColumn="0" showLastColumn="0" showRowStripes="1" showColumnStripes="0"/>
</table>
</file>

<file path=xl/tables/table5.xml><?xml version="1.0" encoding="utf-8"?>
<table xmlns="http://schemas.openxmlformats.org/spreadsheetml/2006/main" id="4" name="Table85" displayName="Table85" ref="A1:I18" totalsRowCount="1" dataDxfId="209" headerRowBorderDxfId="207" tableBorderDxfId="208" dataCellStyle="Good">
  <autoFilter ref="A1:I17"/>
  <tableColumns count="9">
    <tableColumn id="1" name="Cardholder Name" totalsRowLabel="Total" dataDxfId="205" totalsRowDxfId="206"/>
    <tableColumn id="2" name="Transaction _x000a_Date" dataDxfId="203" totalsRowDxfId="204"/>
    <tableColumn id="3" name="Statement Description " dataDxfId="201" totalsRowDxfId="202"/>
    <tableColumn id="4" name="Amount" totalsRowFunction="sum" dataDxfId="199" totalsRowDxfId="200"/>
    <tableColumn id="5" name="Purpose for Expense (Details surrounding charge)" dataDxfId="197" totalsRowDxfId="198"/>
    <tableColumn id="6" name="Department" dataDxfId="195" totalsRowDxfId="196" dataCellStyle="Good"/>
    <tableColumn id="7" name="Account" dataDxfId="193" totalsRowDxfId="194" dataCellStyle="Good"/>
    <tableColumn id="8" name="Activity" dataDxfId="191" totalsRowDxfId="192" dataCellStyle="Good"/>
    <tableColumn id="9" name="Project" dataDxfId="189" totalsRowDxfId="190" dataCellStyle="Good"/>
  </tableColumns>
  <tableStyleInfo name="TableStyleMedium12" showFirstColumn="0" showLastColumn="0" showRowStripes="1" showColumnStripes="0"/>
</table>
</file>

<file path=xl/tables/table6.xml><?xml version="1.0" encoding="utf-8"?>
<table xmlns="http://schemas.openxmlformats.org/spreadsheetml/2006/main" id="5" name="Table86" displayName="Table86" ref="A1:I11" totalsRowCount="1" dataDxfId="188" headerRowBorderDxfId="186" tableBorderDxfId="187" dataCellStyle="Good">
  <autoFilter ref="A1:I10"/>
  <tableColumns count="9">
    <tableColumn id="1" name="Cardholder Name" totalsRowLabel="Total" dataDxfId="184" totalsRowDxfId="185"/>
    <tableColumn id="2" name="Transaction _x000a_Date" dataDxfId="182" totalsRowDxfId="183"/>
    <tableColumn id="3" name="Statement Description " dataDxfId="180" totalsRowDxfId="181"/>
    <tableColumn id="4" name="Amount" totalsRowFunction="sum" dataDxfId="178" totalsRowDxfId="179"/>
    <tableColumn id="5" name="Purpose for Expense (Details surrounding charge)" dataDxfId="176" totalsRowDxfId="177"/>
    <tableColumn id="6" name="Department" dataDxfId="174" totalsRowDxfId="175" dataCellStyle="Good"/>
    <tableColumn id="7" name="Account" dataDxfId="172" totalsRowDxfId="173" dataCellStyle="Good"/>
    <tableColumn id="8" name="Activity" dataDxfId="170" totalsRowDxfId="171" dataCellStyle="Good"/>
    <tableColumn id="9" name="Project" dataDxfId="168" totalsRowDxfId="169" dataCellStyle="Good"/>
  </tableColumns>
  <tableStyleInfo name="TableStyleMedium12" showFirstColumn="0" showLastColumn="0" showRowStripes="1" showColumnStripes="0"/>
</table>
</file>

<file path=xl/tables/table7.xml><?xml version="1.0" encoding="utf-8"?>
<table xmlns="http://schemas.openxmlformats.org/spreadsheetml/2006/main" id="6" name="Table87" displayName="Table87" ref="A1:I17" totalsRowCount="1" dataDxfId="167" headerRowBorderDxfId="165" tableBorderDxfId="166" dataCellStyle="Good">
  <autoFilter ref="A1:I16"/>
  <tableColumns count="9">
    <tableColumn id="1" name="Cardholder Name" totalsRowLabel="Total" dataDxfId="163" totalsRowDxfId="164"/>
    <tableColumn id="2" name="Transaction _x000a_Date" dataDxfId="161" totalsRowDxfId="162"/>
    <tableColumn id="3" name="Statement Description " dataDxfId="159" totalsRowDxfId="160"/>
    <tableColumn id="4" name="Amount" totalsRowFunction="sum" dataDxfId="157" totalsRowDxfId="158"/>
    <tableColumn id="5" name="Purpose for Expense (Details surrounding charge)" dataDxfId="155" totalsRowDxfId="156"/>
    <tableColumn id="6" name="Department" dataDxfId="153" totalsRowDxfId="154" dataCellStyle="Good"/>
    <tableColumn id="7" name="Account" dataDxfId="151" totalsRowDxfId="152" dataCellStyle="Good"/>
    <tableColumn id="8" name="Activity" dataDxfId="149" totalsRowDxfId="150" dataCellStyle="Good"/>
    <tableColumn id="9" name="Project" dataDxfId="147" totalsRowDxfId="148" dataCellStyle="Good"/>
  </tableColumns>
  <tableStyleInfo name="TableStyleMedium12" showFirstColumn="0" showLastColumn="0" showRowStripes="1" showColumnStripes="0"/>
</table>
</file>

<file path=xl/tables/table8.xml><?xml version="1.0" encoding="utf-8"?>
<table xmlns="http://schemas.openxmlformats.org/spreadsheetml/2006/main" id="7" name="Table88" displayName="Table88" ref="A1:I20" totalsRowCount="1" dataDxfId="146" headerRowBorderDxfId="144" tableBorderDxfId="145" dataCellStyle="Good">
  <autoFilter ref="A1:I19"/>
  <tableColumns count="9">
    <tableColumn id="1" name="Cardholder Name" totalsRowLabel="Total" dataDxfId="142" totalsRowDxfId="143"/>
    <tableColumn id="2" name="Transaction _x000a_Date" dataDxfId="140" totalsRowDxfId="141"/>
    <tableColumn id="3" name="Statement Description " dataDxfId="138" totalsRowDxfId="139"/>
    <tableColumn id="4" name="Amount" totalsRowFunction="sum" dataDxfId="136" totalsRowDxfId="137"/>
    <tableColumn id="5" name="Purpose for Expense (Details surrounding charge)" dataDxfId="134" totalsRowDxfId="135"/>
    <tableColumn id="6" name="Department" dataDxfId="132" totalsRowDxfId="133" dataCellStyle="Good"/>
    <tableColumn id="7" name="Account" dataDxfId="130" totalsRowDxfId="131" dataCellStyle="Good"/>
    <tableColumn id="8" name="Activity" dataDxfId="128" totalsRowDxfId="129" dataCellStyle="Good"/>
    <tableColumn id="9" name="Project" dataDxfId="126" totalsRowDxfId="127" dataCellStyle="Good"/>
  </tableColumns>
  <tableStyleInfo name="TableStyleMedium12" showFirstColumn="0" showLastColumn="0" showRowStripes="1" showColumnStripes="0"/>
</table>
</file>

<file path=xl/tables/table9.xml><?xml version="1.0" encoding="utf-8"?>
<table xmlns="http://schemas.openxmlformats.org/spreadsheetml/2006/main" id="8" name="Table89" displayName="Table89" ref="A1:I18" totalsRowCount="1" dataDxfId="125" headerRowBorderDxfId="123" tableBorderDxfId="124" dataCellStyle="Good">
  <autoFilter ref="A1:I17"/>
  <tableColumns count="9">
    <tableColumn id="1" name="Cardholder Name" totalsRowLabel="Total" dataDxfId="121" totalsRowDxfId="122"/>
    <tableColumn id="2" name="Transaction _x000a_Date" dataDxfId="119" totalsRowDxfId="120"/>
    <tableColumn id="3" name="Statement Description " dataDxfId="117" totalsRowDxfId="118"/>
    <tableColumn id="4" name="Amount" totalsRowFunction="sum" dataDxfId="115" totalsRowDxfId="116"/>
    <tableColumn id="5" name="Purpose for Expense (Details surrounding charge)" dataDxfId="106" totalsRowDxfId="105"/>
    <tableColumn id="6" name="Department" dataDxfId="107" totalsRowDxfId="114" dataCellStyle="Good"/>
    <tableColumn id="7" name="Account" dataDxfId="112" totalsRowDxfId="113" dataCellStyle="Good"/>
    <tableColumn id="8" name="Activity" dataDxfId="110" totalsRowDxfId="111" dataCellStyle="Good"/>
    <tableColumn id="9" name="Project" dataDxfId="108" totalsRowDxfId="109" dataCellStyle="Good"/>
  </tableColumns>
  <tableStyleInfo name="TableStyleMedium1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4"/>
  <sheetViews>
    <sheetView tabSelected="1" workbookViewId="0">
      <pane ySplit="1" topLeftCell="A227" activePane="bottomLeft" state="frozen"/>
      <selection pane="bottomLeft" activeCell="K235" sqref="K235"/>
    </sheetView>
  </sheetViews>
  <sheetFormatPr defaultColWidth="8.85546875" defaultRowHeight="15" x14ac:dyDescent="0.25"/>
  <cols>
    <col min="1" max="1" width="11.42578125" style="90" bestFit="1" customWidth="1"/>
    <col min="2" max="2" width="15.7109375" style="91" bestFit="1" customWidth="1"/>
    <col min="3" max="3" width="41.7109375" style="92" bestFit="1" customWidth="1"/>
    <col min="4" max="4" width="12.7109375" style="93" bestFit="1" customWidth="1"/>
    <col min="5" max="5" width="46.7109375" style="92" customWidth="1"/>
    <col min="6" max="6" width="8.140625" style="31" customWidth="1"/>
    <col min="7" max="7" width="9.42578125" style="31" customWidth="1"/>
    <col min="8" max="8" width="9.140625" style="31" customWidth="1"/>
    <col min="9" max="9" width="8.7109375" style="31" customWidth="1"/>
    <col min="10" max="16384" width="8.85546875" style="89"/>
  </cols>
  <sheetData>
    <row r="1" spans="1:9" ht="30" x14ac:dyDescent="0.25">
      <c r="A1" s="62" t="s">
        <v>0</v>
      </c>
      <c r="B1" s="63" t="s">
        <v>1</v>
      </c>
      <c r="C1" s="64" t="s">
        <v>2</v>
      </c>
      <c r="D1" s="65" t="s">
        <v>3</v>
      </c>
      <c r="E1" s="64" t="s">
        <v>4</v>
      </c>
      <c r="F1" s="66" t="s">
        <v>5</v>
      </c>
      <c r="G1" s="66" t="s">
        <v>6</v>
      </c>
      <c r="H1" s="67" t="s">
        <v>7</v>
      </c>
      <c r="I1" s="67" t="s">
        <v>8</v>
      </c>
    </row>
    <row r="2" spans="1:9" x14ac:dyDescent="0.25">
      <c r="A2" s="68" t="s">
        <v>9</v>
      </c>
      <c r="B2" s="55">
        <v>43817</v>
      </c>
      <c r="C2" s="56" t="s">
        <v>10</v>
      </c>
      <c r="D2" s="57">
        <v>41.2</v>
      </c>
      <c r="E2" s="58" t="s">
        <v>11</v>
      </c>
      <c r="F2" s="15">
        <v>200</v>
      </c>
      <c r="G2" s="15">
        <v>7095</v>
      </c>
      <c r="H2" s="15">
        <v>260</v>
      </c>
      <c r="I2" s="15"/>
    </row>
    <row r="3" spans="1:9" x14ac:dyDescent="0.25">
      <c r="A3" s="68" t="s">
        <v>9</v>
      </c>
      <c r="B3" s="55">
        <v>43818</v>
      </c>
      <c r="C3" s="56" t="s">
        <v>12</v>
      </c>
      <c r="D3" s="57">
        <v>63.99</v>
      </c>
      <c r="E3" s="58" t="s">
        <v>13</v>
      </c>
      <c r="F3" s="15">
        <v>200</v>
      </c>
      <c r="G3" s="15">
        <v>7021</v>
      </c>
      <c r="H3" s="15">
        <v>260</v>
      </c>
      <c r="I3" s="69"/>
    </row>
    <row r="4" spans="1:9" x14ac:dyDescent="0.25">
      <c r="A4" s="68" t="s">
        <v>9</v>
      </c>
      <c r="B4" s="55">
        <v>43823</v>
      </c>
      <c r="C4" s="56" t="s">
        <v>14</v>
      </c>
      <c r="D4" s="57">
        <v>15.96</v>
      </c>
      <c r="E4" s="58" t="s">
        <v>15</v>
      </c>
      <c r="F4" s="15">
        <v>200</v>
      </c>
      <c r="G4" s="15">
        <v>5925</v>
      </c>
      <c r="H4" s="15">
        <v>260</v>
      </c>
      <c r="I4" s="69"/>
    </row>
    <row r="5" spans="1:9" x14ac:dyDescent="0.25">
      <c r="A5" s="68" t="s">
        <v>9</v>
      </c>
      <c r="B5" s="55">
        <v>43829</v>
      </c>
      <c r="C5" s="56" t="s">
        <v>16</v>
      </c>
      <c r="D5" s="57">
        <v>8.1</v>
      </c>
      <c r="E5" s="58" t="s">
        <v>17</v>
      </c>
      <c r="F5" s="15">
        <v>200</v>
      </c>
      <c r="G5" s="15">
        <v>7010</v>
      </c>
      <c r="H5" s="15">
        <v>260</v>
      </c>
      <c r="I5" s="69"/>
    </row>
    <row r="6" spans="1:9" x14ac:dyDescent="0.25">
      <c r="A6" s="68" t="s">
        <v>9</v>
      </c>
      <c r="B6" s="55">
        <v>43830</v>
      </c>
      <c r="C6" s="56" t="s">
        <v>12</v>
      </c>
      <c r="D6" s="57">
        <v>53.4</v>
      </c>
      <c r="E6" s="58" t="s">
        <v>13</v>
      </c>
      <c r="F6" s="15">
        <v>200</v>
      </c>
      <c r="G6" s="15">
        <v>7021</v>
      </c>
      <c r="H6" s="15">
        <v>260</v>
      </c>
      <c r="I6" s="69"/>
    </row>
    <row r="7" spans="1:9" ht="38.25" x14ac:dyDescent="0.25">
      <c r="A7" s="68" t="s">
        <v>9</v>
      </c>
      <c r="B7" s="59">
        <v>43833</v>
      </c>
      <c r="C7" s="56" t="s">
        <v>18</v>
      </c>
      <c r="D7" s="54">
        <v>499.96</v>
      </c>
      <c r="E7" s="58" t="s">
        <v>19</v>
      </c>
      <c r="F7" s="15">
        <v>700</v>
      </c>
      <c r="G7" s="15">
        <v>4801</v>
      </c>
      <c r="H7" s="15">
        <v>700</v>
      </c>
      <c r="I7" s="69"/>
    </row>
    <row r="8" spans="1:9" ht="38.25" x14ac:dyDescent="0.25">
      <c r="A8" s="68" t="s">
        <v>9</v>
      </c>
      <c r="B8" s="59">
        <v>43833</v>
      </c>
      <c r="C8" s="56" t="s">
        <v>20</v>
      </c>
      <c r="D8" s="54">
        <v>553.96</v>
      </c>
      <c r="E8" s="58" t="s">
        <v>21</v>
      </c>
      <c r="F8" s="15">
        <v>200</v>
      </c>
      <c r="G8" s="15">
        <v>7020</v>
      </c>
      <c r="H8" s="15">
        <v>260</v>
      </c>
      <c r="I8" s="69"/>
    </row>
    <row r="9" spans="1:9" ht="38.25" x14ac:dyDescent="0.25">
      <c r="A9" s="68" t="s">
        <v>9</v>
      </c>
      <c r="B9" s="59">
        <v>43833</v>
      </c>
      <c r="C9" s="56" t="s">
        <v>22</v>
      </c>
      <c r="D9" s="54">
        <v>553.96</v>
      </c>
      <c r="E9" s="58" t="s">
        <v>23</v>
      </c>
      <c r="F9" s="15">
        <v>200</v>
      </c>
      <c r="G9" s="15">
        <v>7020</v>
      </c>
      <c r="H9" s="15">
        <v>260</v>
      </c>
      <c r="I9" s="69"/>
    </row>
    <row r="10" spans="1:9" ht="38.25" x14ac:dyDescent="0.25">
      <c r="A10" s="68" t="s">
        <v>9</v>
      </c>
      <c r="B10" s="59">
        <v>43832</v>
      </c>
      <c r="C10" s="56" t="s">
        <v>24</v>
      </c>
      <c r="D10" s="54">
        <v>493.96</v>
      </c>
      <c r="E10" s="58" t="s">
        <v>25</v>
      </c>
      <c r="F10" s="15">
        <v>200</v>
      </c>
      <c r="G10" s="15">
        <v>7020</v>
      </c>
      <c r="H10" s="15">
        <v>110</v>
      </c>
      <c r="I10" s="69"/>
    </row>
    <row r="11" spans="1:9" ht="38.25" x14ac:dyDescent="0.25">
      <c r="A11" s="68" t="s">
        <v>9</v>
      </c>
      <c r="B11" s="59">
        <v>43832</v>
      </c>
      <c r="C11" s="56" t="s">
        <v>26</v>
      </c>
      <c r="D11" s="54">
        <v>493.96</v>
      </c>
      <c r="E11" s="58" t="s">
        <v>27</v>
      </c>
      <c r="F11" s="15">
        <v>200</v>
      </c>
      <c r="G11" s="15">
        <v>7020</v>
      </c>
      <c r="H11" s="15">
        <v>110</v>
      </c>
      <c r="I11" s="69"/>
    </row>
    <row r="12" spans="1:9" x14ac:dyDescent="0.25">
      <c r="A12" s="68" t="s">
        <v>9</v>
      </c>
      <c r="B12" s="59">
        <v>43833</v>
      </c>
      <c r="C12" s="56" t="s">
        <v>28</v>
      </c>
      <c r="D12" s="54">
        <v>67.87</v>
      </c>
      <c r="E12" s="58"/>
      <c r="F12" s="15">
        <v>200</v>
      </c>
      <c r="G12" s="15">
        <v>7095</v>
      </c>
      <c r="H12" s="15">
        <v>260</v>
      </c>
      <c r="I12" s="69"/>
    </row>
    <row r="13" spans="1:9" x14ac:dyDescent="0.25">
      <c r="A13" s="68" t="s">
        <v>9</v>
      </c>
      <c r="B13" s="59">
        <v>43836</v>
      </c>
      <c r="C13" s="56" t="s">
        <v>29</v>
      </c>
      <c r="D13" s="54">
        <v>15.04</v>
      </c>
      <c r="E13" s="58" t="s">
        <v>30</v>
      </c>
      <c r="F13" s="15">
        <v>200</v>
      </c>
      <c r="G13" s="15">
        <v>7023</v>
      </c>
      <c r="H13" s="15">
        <v>110</v>
      </c>
      <c r="I13" s="69"/>
    </row>
    <row r="14" spans="1:9" x14ac:dyDescent="0.25">
      <c r="A14" s="68" t="s">
        <v>9</v>
      </c>
      <c r="B14" s="59">
        <v>43836</v>
      </c>
      <c r="C14" s="56" t="s">
        <v>31</v>
      </c>
      <c r="D14" s="54">
        <v>36.31</v>
      </c>
      <c r="E14" s="58" t="s">
        <v>30</v>
      </c>
      <c r="F14" s="15">
        <v>200</v>
      </c>
      <c r="G14" s="15">
        <v>7023</v>
      </c>
      <c r="H14" s="15">
        <v>110</v>
      </c>
      <c r="I14" s="69"/>
    </row>
    <row r="15" spans="1:9" x14ac:dyDescent="0.25">
      <c r="A15" s="68" t="s">
        <v>9</v>
      </c>
      <c r="B15" s="59">
        <v>43836</v>
      </c>
      <c r="C15" s="56" t="s">
        <v>32</v>
      </c>
      <c r="D15" s="54">
        <v>-246.98</v>
      </c>
      <c r="E15" s="58" t="s">
        <v>33</v>
      </c>
      <c r="F15" s="15">
        <v>200</v>
      </c>
      <c r="G15" s="15">
        <v>7020</v>
      </c>
      <c r="H15" s="15">
        <v>110</v>
      </c>
      <c r="I15" s="69"/>
    </row>
    <row r="16" spans="1:9" x14ac:dyDescent="0.25">
      <c r="A16" s="68" t="s">
        <v>9</v>
      </c>
      <c r="B16" s="59">
        <v>43836</v>
      </c>
      <c r="C16" s="56" t="s">
        <v>34</v>
      </c>
      <c r="D16" s="54">
        <v>-246.98</v>
      </c>
      <c r="E16" s="58" t="s">
        <v>35</v>
      </c>
      <c r="F16" s="15">
        <v>200</v>
      </c>
      <c r="G16" s="15">
        <v>7020</v>
      </c>
      <c r="H16" s="15">
        <v>110</v>
      </c>
      <c r="I16" s="69"/>
    </row>
    <row r="17" spans="1:9" ht="38.25" x14ac:dyDescent="0.25">
      <c r="A17" s="68" t="s">
        <v>9</v>
      </c>
      <c r="B17" s="59">
        <v>43836</v>
      </c>
      <c r="C17" s="56" t="s">
        <v>36</v>
      </c>
      <c r="D17" s="54">
        <v>260.98</v>
      </c>
      <c r="E17" s="58" t="s">
        <v>37</v>
      </c>
      <c r="F17" s="15">
        <v>200</v>
      </c>
      <c r="G17" s="15">
        <v>7020</v>
      </c>
      <c r="H17" s="15">
        <v>110</v>
      </c>
      <c r="I17" s="69"/>
    </row>
    <row r="18" spans="1:9" ht="38.25" x14ac:dyDescent="0.25">
      <c r="A18" s="68" t="s">
        <v>9</v>
      </c>
      <c r="B18" s="59">
        <v>43836</v>
      </c>
      <c r="C18" s="56" t="s">
        <v>38</v>
      </c>
      <c r="D18" s="54">
        <v>260.98</v>
      </c>
      <c r="E18" s="58" t="s">
        <v>37</v>
      </c>
      <c r="F18" s="15">
        <v>200</v>
      </c>
      <c r="G18" s="15">
        <v>7020</v>
      </c>
      <c r="H18" s="15">
        <v>110</v>
      </c>
      <c r="I18" s="69"/>
    </row>
    <row r="19" spans="1:9" x14ac:dyDescent="0.25">
      <c r="A19" s="68" t="s">
        <v>9</v>
      </c>
      <c r="B19" s="59">
        <v>43836</v>
      </c>
      <c r="C19" s="56" t="s">
        <v>39</v>
      </c>
      <c r="D19" s="54">
        <v>18</v>
      </c>
      <c r="E19" s="58" t="s">
        <v>30</v>
      </c>
      <c r="F19" s="15">
        <v>200</v>
      </c>
      <c r="G19" s="15">
        <v>7025</v>
      </c>
      <c r="H19" s="15">
        <v>110</v>
      </c>
      <c r="I19" s="69"/>
    </row>
    <row r="20" spans="1:9" x14ac:dyDescent="0.25">
      <c r="A20" s="68" t="s">
        <v>9</v>
      </c>
      <c r="B20" s="59">
        <v>43837</v>
      </c>
      <c r="C20" s="56" t="s">
        <v>40</v>
      </c>
      <c r="D20" s="54">
        <v>-499.96</v>
      </c>
      <c r="E20" s="58" t="s">
        <v>41</v>
      </c>
      <c r="F20" s="15">
        <v>700</v>
      </c>
      <c r="G20" s="15">
        <v>4801</v>
      </c>
      <c r="H20" s="15">
        <v>700</v>
      </c>
      <c r="I20" s="69"/>
    </row>
    <row r="21" spans="1:9" ht="38.25" x14ac:dyDescent="0.25">
      <c r="A21" s="68" t="s">
        <v>9</v>
      </c>
      <c r="B21" s="55">
        <v>43837</v>
      </c>
      <c r="C21" s="56" t="s">
        <v>42</v>
      </c>
      <c r="D21" s="54">
        <v>249.98</v>
      </c>
      <c r="E21" s="58" t="s">
        <v>43</v>
      </c>
      <c r="F21" s="15">
        <v>700</v>
      </c>
      <c r="G21" s="15">
        <v>4801</v>
      </c>
      <c r="H21" s="15">
        <v>700</v>
      </c>
      <c r="I21" s="69"/>
    </row>
    <row r="22" spans="1:9" ht="38.25" x14ac:dyDescent="0.25">
      <c r="A22" s="68" t="s">
        <v>9</v>
      </c>
      <c r="B22" s="55">
        <v>43837</v>
      </c>
      <c r="C22" s="56" t="s">
        <v>44</v>
      </c>
      <c r="D22" s="54">
        <v>280.98</v>
      </c>
      <c r="E22" s="58" t="s">
        <v>45</v>
      </c>
      <c r="F22" s="15">
        <v>700</v>
      </c>
      <c r="G22" s="15">
        <v>4801</v>
      </c>
      <c r="H22" s="15">
        <v>700</v>
      </c>
      <c r="I22" s="69"/>
    </row>
    <row r="23" spans="1:9" x14ac:dyDescent="0.25">
      <c r="A23" s="68" t="s">
        <v>9</v>
      </c>
      <c r="B23" s="55">
        <v>43838</v>
      </c>
      <c r="C23" s="56" t="s">
        <v>46</v>
      </c>
      <c r="D23" s="54">
        <v>-553.96</v>
      </c>
      <c r="E23" s="58" t="s">
        <v>47</v>
      </c>
      <c r="F23" s="15">
        <v>200</v>
      </c>
      <c r="G23" s="15">
        <v>7020</v>
      </c>
      <c r="H23" s="15">
        <v>260</v>
      </c>
      <c r="I23" s="69"/>
    </row>
    <row r="24" spans="1:9" x14ac:dyDescent="0.25">
      <c r="A24" s="68" t="s">
        <v>9</v>
      </c>
      <c r="B24" s="55">
        <v>43838</v>
      </c>
      <c r="C24" s="56" t="s">
        <v>48</v>
      </c>
      <c r="D24" s="54">
        <v>-553.96</v>
      </c>
      <c r="E24" s="58" t="s">
        <v>49</v>
      </c>
      <c r="F24" s="15">
        <v>200</v>
      </c>
      <c r="G24" s="15">
        <v>7020</v>
      </c>
      <c r="H24" s="15">
        <v>260</v>
      </c>
      <c r="I24" s="69"/>
    </row>
    <row r="25" spans="1:9" ht="38.25" x14ac:dyDescent="0.25">
      <c r="A25" s="68" t="s">
        <v>9</v>
      </c>
      <c r="B25" s="55">
        <v>43838</v>
      </c>
      <c r="C25" s="56" t="s">
        <v>50</v>
      </c>
      <c r="D25" s="54">
        <v>499.96</v>
      </c>
      <c r="E25" s="58" t="s">
        <v>51</v>
      </c>
      <c r="F25" s="15">
        <v>200</v>
      </c>
      <c r="G25" s="15">
        <v>7020</v>
      </c>
      <c r="H25" s="15">
        <v>200</v>
      </c>
      <c r="I25" s="69"/>
    </row>
    <row r="26" spans="1:9" ht="38.25" x14ac:dyDescent="0.25">
      <c r="A26" s="68" t="s">
        <v>9</v>
      </c>
      <c r="B26" s="55">
        <v>43839</v>
      </c>
      <c r="C26" s="56" t="s">
        <v>52</v>
      </c>
      <c r="D26" s="54">
        <v>280.98</v>
      </c>
      <c r="E26" s="58" t="s">
        <v>45</v>
      </c>
      <c r="F26" s="15">
        <v>200</v>
      </c>
      <c r="G26" s="15">
        <v>7020</v>
      </c>
      <c r="H26" s="15">
        <v>256</v>
      </c>
      <c r="I26" s="69"/>
    </row>
    <row r="27" spans="1:9" ht="38.25" x14ac:dyDescent="0.25">
      <c r="A27" s="68" t="s">
        <v>9</v>
      </c>
      <c r="B27" s="55">
        <v>43839</v>
      </c>
      <c r="C27" s="56" t="s">
        <v>53</v>
      </c>
      <c r="D27" s="54">
        <v>249.98</v>
      </c>
      <c r="E27" s="58" t="s">
        <v>43</v>
      </c>
      <c r="F27" s="15">
        <v>200</v>
      </c>
      <c r="G27" s="15">
        <v>7020</v>
      </c>
      <c r="H27" s="15">
        <v>256</v>
      </c>
      <c r="I27" s="69"/>
    </row>
    <row r="28" spans="1:9" x14ac:dyDescent="0.25">
      <c r="A28" s="68" t="s">
        <v>9</v>
      </c>
      <c r="B28" s="55">
        <v>43843</v>
      </c>
      <c r="C28" s="56" t="s">
        <v>12</v>
      </c>
      <c r="D28" s="54">
        <v>61</v>
      </c>
      <c r="E28" s="58" t="s">
        <v>13</v>
      </c>
      <c r="F28" s="15">
        <v>200</v>
      </c>
      <c r="G28" s="15">
        <v>7021</v>
      </c>
      <c r="H28" s="15">
        <v>260</v>
      </c>
      <c r="I28" s="69"/>
    </row>
    <row r="29" spans="1:9" x14ac:dyDescent="0.25">
      <c r="A29" s="68" t="s">
        <v>9</v>
      </c>
      <c r="B29" s="55">
        <v>43844</v>
      </c>
      <c r="C29" s="56" t="s">
        <v>54</v>
      </c>
      <c r="D29" s="54">
        <v>15</v>
      </c>
      <c r="E29" s="58" t="s">
        <v>15</v>
      </c>
      <c r="F29" s="15">
        <v>200</v>
      </c>
      <c r="G29" s="15">
        <v>5925</v>
      </c>
      <c r="H29" s="15">
        <v>260</v>
      </c>
      <c r="I29" s="69"/>
    </row>
    <row r="30" spans="1:9" x14ac:dyDescent="0.25">
      <c r="A30" s="68" t="s">
        <v>9</v>
      </c>
      <c r="B30" s="55">
        <v>43846</v>
      </c>
      <c r="C30" s="56" t="s">
        <v>55</v>
      </c>
      <c r="D30" s="54">
        <v>35.770000000000003</v>
      </c>
      <c r="E30" s="58" t="s">
        <v>11</v>
      </c>
      <c r="F30" s="15">
        <v>200</v>
      </c>
      <c r="G30" s="15">
        <v>7095</v>
      </c>
      <c r="H30" s="15">
        <v>260</v>
      </c>
      <c r="I30" s="69"/>
    </row>
    <row r="31" spans="1:9" x14ac:dyDescent="0.25">
      <c r="A31" s="68" t="s">
        <v>9</v>
      </c>
      <c r="B31" s="55">
        <v>43849</v>
      </c>
      <c r="C31" s="56" t="s">
        <v>56</v>
      </c>
      <c r="D31" s="54">
        <v>69.150000000000006</v>
      </c>
      <c r="E31" s="58" t="s">
        <v>57</v>
      </c>
      <c r="F31" s="15">
        <v>700</v>
      </c>
      <c r="G31" s="15">
        <v>4801</v>
      </c>
      <c r="H31" s="15">
        <v>700</v>
      </c>
      <c r="I31" s="69"/>
    </row>
    <row r="32" spans="1:9" x14ac:dyDescent="0.25">
      <c r="A32" s="68" t="s">
        <v>9</v>
      </c>
      <c r="B32" s="55">
        <v>43849</v>
      </c>
      <c r="C32" s="56" t="s">
        <v>39</v>
      </c>
      <c r="D32" s="54">
        <v>54</v>
      </c>
      <c r="E32" s="58" t="s">
        <v>51</v>
      </c>
      <c r="F32" s="15">
        <v>200</v>
      </c>
      <c r="G32" s="15">
        <v>7025</v>
      </c>
      <c r="H32" s="15">
        <v>200</v>
      </c>
      <c r="I32" s="69"/>
    </row>
    <row r="33" spans="1:9" ht="25.5" x14ac:dyDescent="0.25">
      <c r="A33" s="68" t="s">
        <v>9</v>
      </c>
      <c r="B33" s="55">
        <v>43849</v>
      </c>
      <c r="C33" s="56" t="s">
        <v>58</v>
      </c>
      <c r="D33" s="54">
        <v>387.34</v>
      </c>
      <c r="E33" s="58" t="s">
        <v>51</v>
      </c>
      <c r="F33" s="15">
        <v>200</v>
      </c>
      <c r="G33" s="15">
        <v>7001</v>
      </c>
      <c r="H33" s="15">
        <v>200</v>
      </c>
      <c r="I33" s="69"/>
    </row>
    <row r="34" spans="1:9" ht="25.5" x14ac:dyDescent="0.25">
      <c r="A34" s="68" t="s">
        <v>9</v>
      </c>
      <c r="B34" s="55">
        <v>43849</v>
      </c>
      <c r="C34" s="56" t="s">
        <v>59</v>
      </c>
      <c r="D34" s="54">
        <v>370.02</v>
      </c>
      <c r="E34" s="58" t="s">
        <v>51</v>
      </c>
      <c r="F34" s="15">
        <v>200</v>
      </c>
      <c r="G34" s="15">
        <v>7001</v>
      </c>
      <c r="H34" s="15">
        <v>200</v>
      </c>
      <c r="I34" s="69"/>
    </row>
    <row r="35" spans="1:9" x14ac:dyDescent="0.25">
      <c r="A35" s="68" t="s">
        <v>9</v>
      </c>
      <c r="B35" s="55">
        <v>43847</v>
      </c>
      <c r="C35" s="56" t="s">
        <v>60</v>
      </c>
      <c r="D35" s="54">
        <v>57.11</v>
      </c>
      <c r="E35" s="58"/>
      <c r="F35" s="15">
        <v>200</v>
      </c>
      <c r="G35" s="15">
        <v>7130</v>
      </c>
      <c r="H35" s="15">
        <v>263</v>
      </c>
      <c r="I35" s="69"/>
    </row>
    <row r="36" spans="1:9" x14ac:dyDescent="0.25">
      <c r="A36" s="68" t="s">
        <v>9</v>
      </c>
      <c r="B36" s="55">
        <v>43847</v>
      </c>
      <c r="C36" s="56" t="s">
        <v>61</v>
      </c>
      <c r="D36" s="54">
        <v>34.11</v>
      </c>
      <c r="E36" s="58" t="s">
        <v>51</v>
      </c>
      <c r="F36" s="15">
        <v>200</v>
      </c>
      <c r="G36" s="15">
        <v>7095</v>
      </c>
      <c r="H36" s="15">
        <v>200</v>
      </c>
      <c r="I36" s="69"/>
    </row>
    <row r="37" spans="1:9" ht="25.5" x14ac:dyDescent="0.25">
      <c r="A37" s="68" t="s">
        <v>9</v>
      </c>
      <c r="B37" s="55">
        <v>43849</v>
      </c>
      <c r="C37" s="56" t="s">
        <v>62</v>
      </c>
      <c r="D37" s="54">
        <v>225.3</v>
      </c>
      <c r="E37" s="58" t="s">
        <v>51</v>
      </c>
      <c r="F37" s="15">
        <v>200</v>
      </c>
      <c r="G37" s="15">
        <v>7021</v>
      </c>
      <c r="H37" s="15">
        <v>200</v>
      </c>
      <c r="I37" s="69"/>
    </row>
    <row r="38" spans="1:9" x14ac:dyDescent="0.25">
      <c r="A38" s="68" t="s">
        <v>9</v>
      </c>
      <c r="B38" s="55">
        <v>43851</v>
      </c>
      <c r="C38" s="56" t="s">
        <v>14</v>
      </c>
      <c r="D38" s="57">
        <v>15.96</v>
      </c>
      <c r="E38" s="58" t="s">
        <v>64</v>
      </c>
      <c r="F38" s="15">
        <v>200</v>
      </c>
      <c r="G38" s="15">
        <v>5925</v>
      </c>
      <c r="H38" s="15">
        <v>260</v>
      </c>
      <c r="I38" s="15"/>
    </row>
    <row r="39" spans="1:9" x14ac:dyDescent="0.25">
      <c r="A39" s="68" t="s">
        <v>9</v>
      </c>
      <c r="B39" s="55">
        <v>43852</v>
      </c>
      <c r="C39" s="56" t="s">
        <v>12</v>
      </c>
      <c r="D39" s="57">
        <v>59.55</v>
      </c>
      <c r="E39" s="58" t="s">
        <v>65</v>
      </c>
      <c r="F39" s="15">
        <v>200</v>
      </c>
      <c r="G39" s="15">
        <v>7021</v>
      </c>
      <c r="H39" s="15">
        <v>260</v>
      </c>
      <c r="I39" s="69"/>
    </row>
    <row r="40" spans="1:9" x14ac:dyDescent="0.25">
      <c r="A40" s="68" t="s">
        <v>9</v>
      </c>
      <c r="B40" s="55">
        <v>43853</v>
      </c>
      <c r="C40" s="56" t="s">
        <v>66</v>
      </c>
      <c r="D40" s="57">
        <v>-31</v>
      </c>
      <c r="E40" s="58" t="s">
        <v>67</v>
      </c>
      <c r="F40" s="15">
        <v>200</v>
      </c>
      <c r="G40" s="15">
        <v>7020</v>
      </c>
      <c r="H40" s="15">
        <v>260</v>
      </c>
      <c r="I40" s="69"/>
    </row>
    <row r="41" spans="1:9" x14ac:dyDescent="0.25">
      <c r="A41" s="68" t="s">
        <v>9</v>
      </c>
      <c r="B41" s="55">
        <v>43853</v>
      </c>
      <c r="C41" s="56" t="s">
        <v>68</v>
      </c>
      <c r="D41" s="57">
        <v>-31</v>
      </c>
      <c r="E41" s="58" t="s">
        <v>67</v>
      </c>
      <c r="F41" s="15">
        <v>200</v>
      </c>
      <c r="G41" s="15">
        <v>7020</v>
      </c>
      <c r="H41" s="15">
        <v>260</v>
      </c>
      <c r="I41" s="69"/>
    </row>
    <row r="42" spans="1:9" x14ac:dyDescent="0.25">
      <c r="A42" s="68" t="s">
        <v>9</v>
      </c>
      <c r="B42" s="55">
        <v>43857</v>
      </c>
      <c r="C42" s="56" t="s">
        <v>69</v>
      </c>
      <c r="D42" s="57">
        <v>36.75</v>
      </c>
      <c r="E42" s="58" t="s">
        <v>70</v>
      </c>
      <c r="F42" s="15">
        <v>700</v>
      </c>
      <c r="G42" s="15">
        <v>4801</v>
      </c>
      <c r="H42" s="15">
        <v>700</v>
      </c>
      <c r="I42" s="69"/>
    </row>
    <row r="43" spans="1:9" x14ac:dyDescent="0.25">
      <c r="A43" s="68" t="s">
        <v>9</v>
      </c>
      <c r="B43" s="59">
        <v>43857</v>
      </c>
      <c r="C43" s="56" t="s">
        <v>71</v>
      </c>
      <c r="D43" s="54">
        <v>19.25</v>
      </c>
      <c r="E43" s="58" t="s">
        <v>70</v>
      </c>
      <c r="F43" s="15">
        <v>700</v>
      </c>
      <c r="G43" s="15">
        <v>4801</v>
      </c>
      <c r="H43" s="15">
        <v>700</v>
      </c>
      <c r="I43" s="69"/>
    </row>
    <row r="44" spans="1:9" ht="25.5" x14ac:dyDescent="0.25">
      <c r="A44" s="68" t="s">
        <v>9</v>
      </c>
      <c r="B44" s="59">
        <v>43860</v>
      </c>
      <c r="C44" s="56" t="s">
        <v>72</v>
      </c>
      <c r="D44" s="54">
        <v>679.58</v>
      </c>
      <c r="E44" s="58" t="s">
        <v>70</v>
      </c>
      <c r="F44" s="15">
        <v>700</v>
      </c>
      <c r="G44" s="15">
        <v>4801</v>
      </c>
      <c r="H44" s="15">
        <v>700</v>
      </c>
      <c r="I44" s="69"/>
    </row>
    <row r="45" spans="1:9" ht="25.5" x14ac:dyDescent="0.25">
      <c r="A45" s="68" t="s">
        <v>9</v>
      </c>
      <c r="B45" s="59">
        <v>43860</v>
      </c>
      <c r="C45" s="56" t="s">
        <v>73</v>
      </c>
      <c r="D45" s="54">
        <v>80</v>
      </c>
      <c r="E45" s="58" t="s">
        <v>70</v>
      </c>
      <c r="F45" s="15">
        <v>700</v>
      </c>
      <c r="G45" s="15">
        <v>4801</v>
      </c>
      <c r="H45" s="15">
        <v>700</v>
      </c>
      <c r="I45" s="69"/>
    </row>
    <row r="46" spans="1:9" ht="25.5" x14ac:dyDescent="0.25">
      <c r="A46" s="68" t="s">
        <v>9</v>
      </c>
      <c r="B46" s="59">
        <v>43860</v>
      </c>
      <c r="C46" s="56" t="s">
        <v>74</v>
      </c>
      <c r="D46" s="54">
        <v>897.08</v>
      </c>
      <c r="E46" s="58" t="s">
        <v>70</v>
      </c>
      <c r="F46" s="15">
        <v>700</v>
      </c>
      <c r="G46" s="15">
        <v>4801</v>
      </c>
      <c r="H46" s="15">
        <v>700</v>
      </c>
      <c r="I46" s="69"/>
    </row>
    <row r="47" spans="1:9" x14ac:dyDescent="0.25">
      <c r="A47" s="68" t="s">
        <v>9</v>
      </c>
      <c r="B47" s="59">
        <v>43860</v>
      </c>
      <c r="C47" s="56" t="s">
        <v>75</v>
      </c>
      <c r="D47" s="54">
        <v>22.68</v>
      </c>
      <c r="E47" s="58" t="s">
        <v>70</v>
      </c>
      <c r="F47" s="15">
        <v>700</v>
      </c>
      <c r="G47" s="15">
        <v>4801</v>
      </c>
      <c r="H47" s="15">
        <v>700</v>
      </c>
      <c r="I47" s="69"/>
    </row>
    <row r="48" spans="1:9" x14ac:dyDescent="0.25">
      <c r="A48" s="68" t="s">
        <v>9</v>
      </c>
      <c r="B48" s="59">
        <v>43860</v>
      </c>
      <c r="C48" s="56" t="s">
        <v>76</v>
      </c>
      <c r="D48" s="54">
        <v>18.059999999999999</v>
      </c>
      <c r="E48" s="58" t="s">
        <v>65</v>
      </c>
      <c r="F48" s="15">
        <v>200</v>
      </c>
      <c r="G48" s="15">
        <v>7021</v>
      </c>
      <c r="H48" s="15">
        <v>260</v>
      </c>
      <c r="I48" s="69"/>
    </row>
    <row r="49" spans="1:9" x14ac:dyDescent="0.25">
      <c r="A49" s="68" t="s">
        <v>9</v>
      </c>
      <c r="B49" s="59">
        <v>43861</v>
      </c>
      <c r="C49" s="56" t="s">
        <v>77</v>
      </c>
      <c r="D49" s="54">
        <v>22.34</v>
      </c>
      <c r="E49" s="58" t="s">
        <v>78</v>
      </c>
      <c r="F49" s="15">
        <v>200</v>
      </c>
      <c r="G49" s="15">
        <v>7095</v>
      </c>
      <c r="H49" s="15">
        <v>110</v>
      </c>
      <c r="I49" s="69"/>
    </row>
    <row r="50" spans="1:9" x14ac:dyDescent="0.25">
      <c r="A50" s="68" t="s">
        <v>9</v>
      </c>
      <c r="B50" s="59">
        <v>43865</v>
      </c>
      <c r="C50" s="56" t="s">
        <v>79</v>
      </c>
      <c r="D50" s="54">
        <v>55.46</v>
      </c>
      <c r="E50" s="58" t="s">
        <v>80</v>
      </c>
      <c r="F50" s="15">
        <v>200</v>
      </c>
      <c r="G50" s="15">
        <v>7095</v>
      </c>
      <c r="H50" s="15">
        <v>260</v>
      </c>
      <c r="I50" s="69"/>
    </row>
    <row r="51" spans="1:9" x14ac:dyDescent="0.25">
      <c r="A51" s="68" t="s">
        <v>9</v>
      </c>
      <c r="B51" s="59">
        <v>43870</v>
      </c>
      <c r="C51" s="56" t="s">
        <v>12</v>
      </c>
      <c r="D51" s="54">
        <v>50.8</v>
      </c>
      <c r="E51" s="58" t="s">
        <v>65</v>
      </c>
      <c r="F51" s="15">
        <v>200</v>
      </c>
      <c r="G51" s="15">
        <v>7021</v>
      </c>
      <c r="H51" s="15">
        <v>260</v>
      </c>
      <c r="I51" s="69"/>
    </row>
    <row r="52" spans="1:9" x14ac:dyDescent="0.25">
      <c r="A52" s="68" t="s">
        <v>9</v>
      </c>
      <c r="B52" s="59">
        <v>43867</v>
      </c>
      <c r="C52" s="56" t="s">
        <v>81</v>
      </c>
      <c r="D52" s="54">
        <v>53.12</v>
      </c>
      <c r="E52" s="58" t="s">
        <v>80</v>
      </c>
      <c r="F52" s="15">
        <v>200</v>
      </c>
      <c r="G52" s="15">
        <v>7095</v>
      </c>
      <c r="H52" s="15">
        <v>260</v>
      </c>
      <c r="I52" s="69"/>
    </row>
    <row r="53" spans="1:9" ht="38.25" x14ac:dyDescent="0.25">
      <c r="A53" s="68" t="s">
        <v>9</v>
      </c>
      <c r="B53" s="59">
        <v>43871</v>
      </c>
      <c r="C53" s="56" t="s">
        <v>82</v>
      </c>
      <c r="D53" s="54">
        <v>553.96</v>
      </c>
      <c r="E53" s="58" t="s">
        <v>83</v>
      </c>
      <c r="F53" s="15">
        <v>200</v>
      </c>
      <c r="G53" s="15">
        <v>7020</v>
      </c>
      <c r="H53" s="15">
        <v>211</v>
      </c>
      <c r="I53" s="69"/>
    </row>
    <row r="54" spans="1:9" ht="38.25" x14ac:dyDescent="0.25">
      <c r="A54" s="68" t="s">
        <v>9</v>
      </c>
      <c r="B54" s="59">
        <v>43871</v>
      </c>
      <c r="C54" s="56" t="s">
        <v>84</v>
      </c>
      <c r="D54" s="54">
        <v>553.96</v>
      </c>
      <c r="E54" s="58" t="s">
        <v>83</v>
      </c>
      <c r="F54" s="15">
        <v>200</v>
      </c>
      <c r="G54" s="15">
        <v>7020</v>
      </c>
      <c r="H54" s="15">
        <v>211</v>
      </c>
      <c r="I54" s="69"/>
    </row>
    <row r="55" spans="1:9" x14ac:dyDescent="0.25">
      <c r="A55" s="68" t="s">
        <v>9</v>
      </c>
      <c r="B55" s="59">
        <v>43872</v>
      </c>
      <c r="C55" s="56" t="s">
        <v>54</v>
      </c>
      <c r="D55" s="54">
        <v>15</v>
      </c>
      <c r="E55" s="58" t="s">
        <v>64</v>
      </c>
      <c r="F55" s="15">
        <v>200</v>
      </c>
      <c r="G55" s="15">
        <v>5925</v>
      </c>
      <c r="H55" s="15">
        <v>260</v>
      </c>
      <c r="I55" s="69"/>
    </row>
    <row r="56" spans="1:9" x14ac:dyDescent="0.25">
      <c r="A56" s="68" t="s">
        <v>9</v>
      </c>
      <c r="B56" s="59">
        <v>43879</v>
      </c>
      <c r="C56" s="56" t="s">
        <v>85</v>
      </c>
      <c r="D56" s="54">
        <v>11.03</v>
      </c>
      <c r="E56" s="58" t="s">
        <v>86</v>
      </c>
      <c r="F56" s="15">
        <v>200</v>
      </c>
      <c r="G56" s="15">
        <v>7010</v>
      </c>
      <c r="H56" s="15">
        <v>260</v>
      </c>
      <c r="I56" s="69"/>
    </row>
    <row r="57" spans="1:9" x14ac:dyDescent="0.25">
      <c r="A57" s="68" t="s">
        <v>9</v>
      </c>
      <c r="B57" s="55">
        <v>43880</v>
      </c>
      <c r="C57" s="56" t="s">
        <v>12</v>
      </c>
      <c r="D57" s="54">
        <v>49.09</v>
      </c>
      <c r="E57" s="58" t="s">
        <v>65</v>
      </c>
      <c r="F57" s="15">
        <v>200</v>
      </c>
      <c r="G57" s="15">
        <v>7021</v>
      </c>
      <c r="H57" s="15">
        <v>260</v>
      </c>
      <c r="I57" s="69"/>
    </row>
    <row r="58" spans="1:9" ht="38.25" x14ac:dyDescent="0.25">
      <c r="A58" s="68" t="s">
        <v>9</v>
      </c>
      <c r="B58" s="55">
        <v>43882</v>
      </c>
      <c r="C58" s="56" t="s">
        <v>87</v>
      </c>
      <c r="D58" s="57">
        <v>557.96</v>
      </c>
      <c r="E58" s="58" t="s">
        <v>88</v>
      </c>
      <c r="F58" s="15">
        <v>200</v>
      </c>
      <c r="G58" s="15">
        <v>7020</v>
      </c>
      <c r="H58" s="15">
        <v>260</v>
      </c>
      <c r="I58" s="15"/>
    </row>
    <row r="59" spans="1:9" ht="38.25" x14ac:dyDescent="0.25">
      <c r="A59" s="68" t="s">
        <v>9</v>
      </c>
      <c r="B59" s="55">
        <v>43882</v>
      </c>
      <c r="C59" s="56" t="s">
        <v>89</v>
      </c>
      <c r="D59" s="57">
        <v>557.96</v>
      </c>
      <c r="E59" s="58" t="s">
        <v>90</v>
      </c>
      <c r="F59" s="15">
        <v>200</v>
      </c>
      <c r="G59" s="15">
        <v>7020</v>
      </c>
      <c r="H59" s="15">
        <v>260</v>
      </c>
      <c r="I59" s="69"/>
    </row>
    <row r="60" spans="1:9" x14ac:dyDescent="0.25">
      <c r="A60" s="68" t="s">
        <v>9</v>
      </c>
      <c r="B60" s="55">
        <v>43881</v>
      </c>
      <c r="C60" s="56" t="s">
        <v>91</v>
      </c>
      <c r="D60" s="57">
        <v>23.94</v>
      </c>
      <c r="E60" s="58"/>
      <c r="F60" s="15">
        <v>200</v>
      </c>
      <c r="G60" s="15">
        <v>7010</v>
      </c>
      <c r="H60" s="15">
        <v>200</v>
      </c>
      <c r="I60" s="69"/>
    </row>
    <row r="61" spans="1:9" x14ac:dyDescent="0.25">
      <c r="A61" s="68" t="s">
        <v>9</v>
      </c>
      <c r="B61" s="55">
        <v>43881</v>
      </c>
      <c r="C61" s="56" t="s">
        <v>92</v>
      </c>
      <c r="D61" s="57">
        <v>15</v>
      </c>
      <c r="E61" s="58" t="s">
        <v>93</v>
      </c>
      <c r="F61" s="15">
        <v>200</v>
      </c>
      <c r="G61" s="15">
        <v>7025</v>
      </c>
      <c r="H61" s="15">
        <v>200</v>
      </c>
      <c r="I61" s="69"/>
    </row>
    <row r="62" spans="1:9" x14ac:dyDescent="0.25">
      <c r="A62" s="68" t="s">
        <v>9</v>
      </c>
      <c r="B62" s="55">
        <v>43885</v>
      </c>
      <c r="C62" s="56" t="s">
        <v>94</v>
      </c>
      <c r="D62" s="57">
        <v>15.96</v>
      </c>
      <c r="E62" s="58"/>
      <c r="F62" s="15">
        <v>200</v>
      </c>
      <c r="G62" s="15">
        <v>5925</v>
      </c>
      <c r="H62" s="15">
        <v>260</v>
      </c>
      <c r="I62" s="69"/>
    </row>
    <row r="63" spans="1:9" x14ac:dyDescent="0.25">
      <c r="A63" s="68" t="s">
        <v>9</v>
      </c>
      <c r="B63" s="59">
        <v>43887</v>
      </c>
      <c r="C63" s="56" t="s">
        <v>95</v>
      </c>
      <c r="D63" s="54">
        <v>62.33</v>
      </c>
      <c r="E63" s="58"/>
      <c r="F63" s="15">
        <v>200</v>
      </c>
      <c r="G63" s="15">
        <v>7095</v>
      </c>
      <c r="H63" s="15">
        <v>260</v>
      </c>
      <c r="I63" s="69"/>
    </row>
    <row r="64" spans="1:9" x14ac:dyDescent="0.25">
      <c r="A64" s="68" t="s">
        <v>9</v>
      </c>
      <c r="B64" s="59">
        <v>43889</v>
      </c>
      <c r="C64" s="56" t="s">
        <v>96</v>
      </c>
      <c r="D64" s="54">
        <v>-557.96</v>
      </c>
      <c r="E64" s="58" t="s">
        <v>97</v>
      </c>
      <c r="F64" s="15">
        <v>200</v>
      </c>
      <c r="G64" s="15">
        <v>7020</v>
      </c>
      <c r="H64" s="15">
        <v>260</v>
      </c>
      <c r="I64" s="69"/>
    </row>
    <row r="65" spans="1:9" x14ac:dyDescent="0.25">
      <c r="A65" s="68" t="s">
        <v>9</v>
      </c>
      <c r="B65" s="59">
        <v>43889</v>
      </c>
      <c r="C65" s="56" t="s">
        <v>39</v>
      </c>
      <c r="D65" s="54">
        <v>18</v>
      </c>
      <c r="E65" s="58" t="s">
        <v>83</v>
      </c>
      <c r="F65" s="15">
        <v>200</v>
      </c>
      <c r="G65" s="15">
        <v>7025</v>
      </c>
      <c r="H65" s="15">
        <v>211</v>
      </c>
      <c r="I65" s="69"/>
    </row>
    <row r="66" spans="1:9" x14ac:dyDescent="0.25">
      <c r="A66" s="68" t="s">
        <v>9</v>
      </c>
      <c r="B66" s="59">
        <v>43890</v>
      </c>
      <c r="C66" s="56" t="s">
        <v>98</v>
      </c>
      <c r="D66" s="54">
        <v>27.05</v>
      </c>
      <c r="E66" s="58" t="s">
        <v>99</v>
      </c>
      <c r="F66" s="15">
        <v>200</v>
      </c>
      <c r="G66" s="15">
        <v>7023</v>
      </c>
      <c r="H66" s="15">
        <v>200</v>
      </c>
      <c r="I66" s="69"/>
    </row>
    <row r="67" spans="1:9" x14ac:dyDescent="0.25">
      <c r="A67" s="68" t="s">
        <v>9</v>
      </c>
      <c r="B67" s="59">
        <v>43890</v>
      </c>
      <c r="C67" s="56" t="s">
        <v>100</v>
      </c>
      <c r="D67" s="54">
        <v>29.89</v>
      </c>
      <c r="E67" s="58" t="s">
        <v>99</v>
      </c>
      <c r="F67" s="15">
        <v>200</v>
      </c>
      <c r="G67" s="15">
        <v>7023</v>
      </c>
      <c r="H67" s="15">
        <v>200</v>
      </c>
      <c r="I67" s="69"/>
    </row>
    <row r="68" spans="1:9" x14ac:dyDescent="0.25">
      <c r="A68" s="68" t="s">
        <v>9</v>
      </c>
      <c r="B68" s="59">
        <v>43892</v>
      </c>
      <c r="C68" s="56" t="s">
        <v>12</v>
      </c>
      <c r="D68" s="54">
        <v>61.25</v>
      </c>
      <c r="E68" s="58"/>
      <c r="F68" s="15">
        <v>200</v>
      </c>
      <c r="G68" s="15">
        <v>7021</v>
      </c>
      <c r="H68" s="15">
        <v>260</v>
      </c>
      <c r="I68" s="69"/>
    </row>
    <row r="69" spans="1:9" ht="38.25" x14ac:dyDescent="0.25">
      <c r="A69" s="68" t="s">
        <v>9</v>
      </c>
      <c r="B69" s="59">
        <v>43893</v>
      </c>
      <c r="C69" s="56" t="s">
        <v>101</v>
      </c>
      <c r="D69" s="54">
        <v>525.96</v>
      </c>
      <c r="E69" s="58" t="s">
        <v>102</v>
      </c>
      <c r="F69" s="15">
        <v>200</v>
      </c>
      <c r="G69" s="15">
        <v>7020</v>
      </c>
      <c r="H69" s="15">
        <v>260</v>
      </c>
      <c r="I69" s="69"/>
    </row>
    <row r="70" spans="1:9" ht="38.25" x14ac:dyDescent="0.25">
      <c r="A70" s="68" t="s">
        <v>9</v>
      </c>
      <c r="B70" s="59">
        <v>43893</v>
      </c>
      <c r="C70" s="56" t="s">
        <v>103</v>
      </c>
      <c r="D70" s="54">
        <v>525.96</v>
      </c>
      <c r="E70" s="58" t="s">
        <v>104</v>
      </c>
      <c r="F70" s="15">
        <v>200</v>
      </c>
      <c r="G70" s="15">
        <v>7020</v>
      </c>
      <c r="H70" s="15">
        <v>260</v>
      </c>
      <c r="I70" s="69"/>
    </row>
    <row r="71" spans="1:9" ht="38.25" x14ac:dyDescent="0.25">
      <c r="A71" s="68" t="s">
        <v>9</v>
      </c>
      <c r="B71" s="59">
        <v>43898</v>
      </c>
      <c r="C71" s="56" t="s">
        <v>105</v>
      </c>
      <c r="D71" s="54">
        <v>503.96</v>
      </c>
      <c r="E71" s="58"/>
      <c r="F71" s="15">
        <v>200</v>
      </c>
      <c r="G71" s="15">
        <v>7020</v>
      </c>
      <c r="H71" s="15">
        <v>260</v>
      </c>
      <c r="I71" s="69"/>
    </row>
    <row r="72" spans="1:9" x14ac:dyDescent="0.25">
      <c r="A72" s="68" t="s">
        <v>9</v>
      </c>
      <c r="B72" s="59">
        <v>43899</v>
      </c>
      <c r="C72" s="56" t="s">
        <v>106</v>
      </c>
      <c r="D72" s="54">
        <v>-557.96</v>
      </c>
      <c r="E72" s="58" t="s">
        <v>107</v>
      </c>
      <c r="F72" s="15">
        <v>200</v>
      </c>
      <c r="G72" s="15">
        <v>7020</v>
      </c>
      <c r="H72" s="15">
        <v>260</v>
      </c>
      <c r="I72" s="69"/>
    </row>
    <row r="73" spans="1:9" ht="38.25" x14ac:dyDescent="0.25">
      <c r="A73" s="68" t="s">
        <v>9</v>
      </c>
      <c r="B73" s="59">
        <v>43899</v>
      </c>
      <c r="C73" s="56" t="s">
        <v>108</v>
      </c>
      <c r="D73" s="54">
        <v>1352.4</v>
      </c>
      <c r="E73" s="58"/>
      <c r="F73" s="15">
        <v>200</v>
      </c>
      <c r="G73" s="15">
        <v>7020</v>
      </c>
      <c r="H73" s="15">
        <v>260</v>
      </c>
      <c r="I73" s="69"/>
    </row>
    <row r="74" spans="1:9" ht="38.25" x14ac:dyDescent="0.25">
      <c r="A74" s="68" t="s">
        <v>9</v>
      </c>
      <c r="B74" s="59">
        <v>43899</v>
      </c>
      <c r="C74" s="56" t="s">
        <v>109</v>
      </c>
      <c r="D74" s="54">
        <v>1652.4</v>
      </c>
      <c r="E74" s="58"/>
      <c r="F74" s="15">
        <v>200</v>
      </c>
      <c r="G74" s="15">
        <v>7020</v>
      </c>
      <c r="H74" s="15">
        <v>260</v>
      </c>
      <c r="I74" s="69"/>
    </row>
    <row r="75" spans="1:9" x14ac:dyDescent="0.25">
      <c r="A75" s="68" t="s">
        <v>9</v>
      </c>
      <c r="B75" s="59">
        <v>43900</v>
      </c>
      <c r="C75" s="56" t="s">
        <v>54</v>
      </c>
      <c r="D75" s="54">
        <v>17</v>
      </c>
      <c r="E75" s="58"/>
      <c r="F75" s="15">
        <v>200</v>
      </c>
      <c r="G75" s="15">
        <v>5925</v>
      </c>
      <c r="H75" s="15">
        <v>260</v>
      </c>
      <c r="I75" s="69"/>
    </row>
    <row r="76" spans="1:9" x14ac:dyDescent="0.25">
      <c r="A76" s="68" t="s">
        <v>9</v>
      </c>
      <c r="B76" s="59">
        <v>43900</v>
      </c>
      <c r="C76" s="56" t="s">
        <v>110</v>
      </c>
      <c r="D76" s="54">
        <v>-525.96</v>
      </c>
      <c r="E76" s="58" t="s">
        <v>111</v>
      </c>
      <c r="F76" s="15">
        <v>200</v>
      </c>
      <c r="G76" s="15">
        <v>7020</v>
      </c>
      <c r="H76" s="15">
        <v>260</v>
      </c>
      <c r="I76" s="69"/>
    </row>
    <row r="77" spans="1:9" x14ac:dyDescent="0.25">
      <c r="A77" s="68" t="s">
        <v>9</v>
      </c>
      <c r="B77" s="55">
        <v>43900</v>
      </c>
      <c r="C77" s="56" t="s">
        <v>112</v>
      </c>
      <c r="D77" s="54">
        <v>-525.96</v>
      </c>
      <c r="E77" s="58" t="s">
        <v>113</v>
      </c>
      <c r="F77" s="15">
        <v>200</v>
      </c>
      <c r="G77" s="15">
        <v>7020</v>
      </c>
      <c r="H77" s="15">
        <v>260</v>
      </c>
      <c r="I77" s="69"/>
    </row>
    <row r="78" spans="1:9" ht="38.25" x14ac:dyDescent="0.25">
      <c r="A78" s="68" t="s">
        <v>9</v>
      </c>
      <c r="B78" s="55">
        <v>43900</v>
      </c>
      <c r="C78" s="56" t="s">
        <v>114</v>
      </c>
      <c r="D78" s="54">
        <v>557.96</v>
      </c>
      <c r="E78" s="58"/>
      <c r="F78" s="15">
        <v>200</v>
      </c>
      <c r="G78" s="15">
        <v>7020</v>
      </c>
      <c r="H78" s="15">
        <v>260</v>
      </c>
      <c r="I78" s="69"/>
    </row>
    <row r="79" spans="1:9" ht="38.25" x14ac:dyDescent="0.25">
      <c r="A79" s="68" t="s">
        <v>9</v>
      </c>
      <c r="B79" s="55">
        <v>43900</v>
      </c>
      <c r="C79" s="56" t="s">
        <v>115</v>
      </c>
      <c r="D79" s="54">
        <v>557.96</v>
      </c>
      <c r="E79" s="58"/>
      <c r="F79" s="15">
        <v>200</v>
      </c>
      <c r="G79" s="15">
        <v>7020</v>
      </c>
      <c r="H79" s="15">
        <v>260</v>
      </c>
      <c r="I79" s="69"/>
    </row>
    <row r="80" spans="1:9" x14ac:dyDescent="0.25">
      <c r="A80" s="68" t="s">
        <v>9</v>
      </c>
      <c r="B80" s="55">
        <v>43901</v>
      </c>
      <c r="C80" s="56" t="s">
        <v>81</v>
      </c>
      <c r="D80" s="54">
        <v>50.51</v>
      </c>
      <c r="E80" s="58"/>
      <c r="F80" s="15">
        <v>200</v>
      </c>
      <c r="G80" s="15">
        <v>7095</v>
      </c>
      <c r="H80" s="15">
        <v>260</v>
      </c>
      <c r="I80" s="69"/>
    </row>
    <row r="81" spans="1:9" x14ac:dyDescent="0.25">
      <c r="A81" s="68" t="s">
        <v>9</v>
      </c>
      <c r="B81" s="55">
        <v>43902</v>
      </c>
      <c r="C81" s="56" t="s">
        <v>12</v>
      </c>
      <c r="D81" s="54">
        <v>56.05</v>
      </c>
      <c r="E81" s="58"/>
      <c r="F81" s="15">
        <v>200</v>
      </c>
      <c r="G81" s="15">
        <v>7021</v>
      </c>
      <c r="H81" s="15">
        <v>260</v>
      </c>
      <c r="I81" s="69"/>
    </row>
    <row r="82" spans="1:9" x14ac:dyDescent="0.25">
      <c r="A82" s="68" t="s">
        <v>9</v>
      </c>
      <c r="B82" s="55">
        <v>43903</v>
      </c>
      <c r="C82" s="56" t="s">
        <v>116</v>
      </c>
      <c r="D82" s="54">
        <v>-557.96</v>
      </c>
      <c r="E82" s="58" t="s">
        <v>117</v>
      </c>
      <c r="F82" s="15">
        <v>200</v>
      </c>
      <c r="G82" s="15">
        <v>7020</v>
      </c>
      <c r="H82" s="15">
        <v>260</v>
      </c>
      <c r="I82" s="69"/>
    </row>
    <row r="83" spans="1:9" x14ac:dyDescent="0.25">
      <c r="A83" s="68" t="s">
        <v>9</v>
      </c>
      <c r="B83" s="55">
        <v>43903</v>
      </c>
      <c r="C83" s="56" t="s">
        <v>118</v>
      </c>
      <c r="D83" s="54">
        <v>-557.96</v>
      </c>
      <c r="E83" s="58" t="s">
        <v>119</v>
      </c>
      <c r="F83" s="15">
        <v>200</v>
      </c>
      <c r="G83" s="15">
        <v>7020</v>
      </c>
      <c r="H83" s="15">
        <v>260</v>
      </c>
      <c r="I83" s="69"/>
    </row>
    <row r="84" spans="1:9" x14ac:dyDescent="0.25">
      <c r="A84" s="68" t="s">
        <v>9</v>
      </c>
      <c r="B84" s="55">
        <v>43906</v>
      </c>
      <c r="C84" s="56" t="s">
        <v>120</v>
      </c>
      <c r="D84" s="54">
        <v>-503.96</v>
      </c>
      <c r="E84" s="58" t="s">
        <v>121</v>
      </c>
      <c r="F84" s="15">
        <v>200</v>
      </c>
      <c r="G84" s="15">
        <v>7020</v>
      </c>
      <c r="H84" s="15">
        <v>260</v>
      </c>
      <c r="I84" s="69"/>
    </row>
    <row r="85" spans="1:9" x14ac:dyDescent="0.25">
      <c r="A85" s="68" t="s">
        <v>9</v>
      </c>
      <c r="B85" s="55">
        <v>43906</v>
      </c>
      <c r="C85" s="56" t="s">
        <v>122</v>
      </c>
      <c r="D85" s="54">
        <v>-1652.4</v>
      </c>
      <c r="E85" s="58" t="s">
        <v>123</v>
      </c>
      <c r="F85" s="15">
        <v>200</v>
      </c>
      <c r="G85" s="15">
        <v>7020</v>
      </c>
      <c r="H85" s="15">
        <v>260</v>
      </c>
      <c r="I85" s="69"/>
    </row>
    <row r="86" spans="1:9" x14ac:dyDescent="0.25">
      <c r="A86" s="68" t="s">
        <v>9</v>
      </c>
      <c r="B86" s="55">
        <v>43906</v>
      </c>
      <c r="C86" s="56" t="s">
        <v>124</v>
      </c>
      <c r="D86" s="54">
        <v>-1352.4</v>
      </c>
      <c r="E86" s="58" t="s">
        <v>125</v>
      </c>
      <c r="F86" s="15">
        <v>200</v>
      </c>
      <c r="G86" s="15">
        <v>7020</v>
      </c>
      <c r="H86" s="15">
        <v>260</v>
      </c>
      <c r="I86" s="69"/>
    </row>
    <row r="87" spans="1:9" x14ac:dyDescent="0.25">
      <c r="A87" s="68" t="s">
        <v>9</v>
      </c>
      <c r="B87" s="55">
        <v>43907</v>
      </c>
      <c r="C87" s="56" t="s">
        <v>14</v>
      </c>
      <c r="D87" s="54">
        <v>15.96</v>
      </c>
      <c r="E87" s="58"/>
      <c r="F87" s="15">
        <v>200</v>
      </c>
      <c r="G87" s="15">
        <v>5925</v>
      </c>
      <c r="H87" s="15">
        <v>260</v>
      </c>
      <c r="I87" s="69"/>
    </row>
    <row r="88" spans="1:9" x14ac:dyDescent="0.25">
      <c r="A88" s="68" t="s">
        <v>9</v>
      </c>
      <c r="B88" s="55">
        <v>43914</v>
      </c>
      <c r="C88" s="56" t="s">
        <v>126</v>
      </c>
      <c r="D88" s="57">
        <v>95.82</v>
      </c>
      <c r="E88" s="58"/>
      <c r="F88" s="15">
        <v>200</v>
      </c>
      <c r="G88" s="15">
        <v>7095</v>
      </c>
      <c r="H88" s="15">
        <v>260</v>
      </c>
      <c r="I88" s="15"/>
    </row>
    <row r="89" spans="1:9" x14ac:dyDescent="0.25">
      <c r="A89" s="68" t="s">
        <v>9</v>
      </c>
      <c r="B89" s="55">
        <v>43914</v>
      </c>
      <c r="C89" s="56" t="s">
        <v>12</v>
      </c>
      <c r="D89" s="57">
        <v>56.95</v>
      </c>
      <c r="E89" s="58"/>
      <c r="F89" s="15">
        <v>200</v>
      </c>
      <c r="G89" s="15">
        <v>7021</v>
      </c>
      <c r="H89" s="15">
        <v>260</v>
      </c>
      <c r="I89" s="69"/>
    </row>
    <row r="90" spans="1:9" x14ac:dyDescent="0.25">
      <c r="A90" s="68" t="s">
        <v>9</v>
      </c>
      <c r="B90" s="55">
        <v>43915</v>
      </c>
      <c r="C90" s="56" t="s">
        <v>127</v>
      </c>
      <c r="D90" s="57">
        <v>77.069999999999993</v>
      </c>
      <c r="E90" s="58"/>
      <c r="F90" s="15">
        <v>200</v>
      </c>
      <c r="G90" s="15">
        <v>7095</v>
      </c>
      <c r="H90" s="15">
        <v>260</v>
      </c>
      <c r="I90" s="69"/>
    </row>
    <row r="91" spans="1:9" x14ac:dyDescent="0.25">
      <c r="A91" s="68" t="s">
        <v>9</v>
      </c>
      <c r="B91" s="55">
        <v>43916</v>
      </c>
      <c r="C91" s="56" t="s">
        <v>81</v>
      </c>
      <c r="D91" s="57">
        <v>113.04</v>
      </c>
      <c r="E91" s="58"/>
      <c r="F91" s="15">
        <v>200</v>
      </c>
      <c r="G91" s="15">
        <v>7095</v>
      </c>
      <c r="H91" s="15">
        <v>260</v>
      </c>
      <c r="I91" s="69"/>
    </row>
    <row r="92" spans="1:9" x14ac:dyDescent="0.25">
      <c r="A92" s="68" t="s">
        <v>9</v>
      </c>
      <c r="B92" s="55">
        <v>43918</v>
      </c>
      <c r="C92" s="56" t="s">
        <v>126</v>
      </c>
      <c r="D92" s="57">
        <v>38.72</v>
      </c>
      <c r="E92" s="58"/>
      <c r="F92" s="15">
        <v>200</v>
      </c>
      <c r="G92" s="15">
        <v>7095</v>
      </c>
      <c r="H92" s="15">
        <v>260</v>
      </c>
      <c r="I92" s="69"/>
    </row>
    <row r="93" spans="1:9" x14ac:dyDescent="0.25">
      <c r="A93" s="68" t="s">
        <v>9</v>
      </c>
      <c r="B93" s="59">
        <v>43918</v>
      </c>
      <c r="C93" s="56" t="s">
        <v>128</v>
      </c>
      <c r="D93" s="54">
        <v>64.099999999999994</v>
      </c>
      <c r="E93" s="58"/>
      <c r="F93" s="15">
        <v>200</v>
      </c>
      <c r="G93" s="15">
        <v>7100</v>
      </c>
      <c r="H93" s="15">
        <v>211</v>
      </c>
      <c r="I93" s="69"/>
    </row>
    <row r="94" spans="1:9" x14ac:dyDescent="0.25">
      <c r="A94" s="68" t="s">
        <v>9</v>
      </c>
      <c r="B94" s="59">
        <v>43922</v>
      </c>
      <c r="C94" s="56" t="s">
        <v>126</v>
      </c>
      <c r="D94" s="54">
        <v>38.85</v>
      </c>
      <c r="E94" s="58"/>
      <c r="F94" s="15">
        <v>200</v>
      </c>
      <c r="G94" s="15">
        <v>7095</v>
      </c>
      <c r="H94" s="15">
        <v>260</v>
      </c>
      <c r="I94" s="69"/>
    </row>
    <row r="95" spans="1:9" x14ac:dyDescent="0.25">
      <c r="A95" s="68" t="s">
        <v>9</v>
      </c>
      <c r="B95" s="59">
        <v>43924</v>
      </c>
      <c r="C95" s="56" t="s">
        <v>128</v>
      </c>
      <c r="D95" s="54">
        <v>60.1</v>
      </c>
      <c r="E95" s="58"/>
      <c r="F95" s="15">
        <v>200</v>
      </c>
      <c r="G95" s="15">
        <v>7100</v>
      </c>
      <c r="H95" s="15">
        <v>211</v>
      </c>
      <c r="I95" s="69"/>
    </row>
    <row r="96" spans="1:9" x14ac:dyDescent="0.25">
      <c r="A96" s="68" t="s">
        <v>9</v>
      </c>
      <c r="B96" s="59">
        <v>43924</v>
      </c>
      <c r="C96" s="56" t="s">
        <v>128</v>
      </c>
      <c r="D96" s="54">
        <v>61.22</v>
      </c>
      <c r="E96" s="58"/>
      <c r="F96" s="15">
        <v>200</v>
      </c>
      <c r="G96" s="15">
        <v>7100</v>
      </c>
      <c r="H96" s="15">
        <v>211</v>
      </c>
      <c r="I96" s="69"/>
    </row>
    <row r="97" spans="1:9" x14ac:dyDescent="0.25">
      <c r="A97" s="68" t="s">
        <v>9</v>
      </c>
      <c r="B97" s="59">
        <v>43928</v>
      </c>
      <c r="C97" s="56" t="s">
        <v>129</v>
      </c>
      <c r="D97" s="54">
        <v>17</v>
      </c>
      <c r="E97" s="58"/>
      <c r="F97" s="15">
        <v>200</v>
      </c>
      <c r="G97" s="15">
        <v>5925</v>
      </c>
      <c r="H97" s="15">
        <v>260</v>
      </c>
      <c r="I97" s="69"/>
    </row>
    <row r="98" spans="1:9" x14ac:dyDescent="0.25">
      <c r="A98" s="68" t="s">
        <v>9</v>
      </c>
      <c r="B98" s="59">
        <v>43930</v>
      </c>
      <c r="C98" s="56" t="s">
        <v>126</v>
      </c>
      <c r="D98" s="54">
        <v>54.33</v>
      </c>
      <c r="E98" s="58"/>
      <c r="F98" s="15">
        <v>200</v>
      </c>
      <c r="G98" s="15">
        <v>7095</v>
      </c>
      <c r="H98" s="15">
        <v>260</v>
      </c>
      <c r="I98" s="69"/>
    </row>
    <row r="99" spans="1:9" x14ac:dyDescent="0.25">
      <c r="A99" s="68" t="s">
        <v>9</v>
      </c>
      <c r="B99" s="59">
        <v>43930</v>
      </c>
      <c r="C99" s="56" t="s">
        <v>126</v>
      </c>
      <c r="D99" s="54">
        <v>3.8</v>
      </c>
      <c r="E99" s="58"/>
      <c r="F99" s="15">
        <v>200</v>
      </c>
      <c r="G99" s="15">
        <v>7095</v>
      </c>
      <c r="H99" s="15">
        <v>260</v>
      </c>
      <c r="I99" s="69"/>
    </row>
    <row r="100" spans="1:9" x14ac:dyDescent="0.25">
      <c r="A100" s="68" t="s">
        <v>9</v>
      </c>
      <c r="B100" s="59">
        <v>43930</v>
      </c>
      <c r="C100" s="56" t="s">
        <v>12</v>
      </c>
      <c r="D100" s="54">
        <v>45.65</v>
      </c>
      <c r="E100" s="58"/>
      <c r="F100" s="15">
        <v>200</v>
      </c>
      <c r="G100" s="15">
        <v>7021</v>
      </c>
      <c r="H100" s="15">
        <v>260</v>
      </c>
      <c r="I100" s="69"/>
    </row>
    <row r="101" spans="1:9" x14ac:dyDescent="0.25">
      <c r="A101" s="68" t="s">
        <v>9</v>
      </c>
      <c r="B101" s="59">
        <v>43935</v>
      </c>
      <c r="C101" s="56" t="s">
        <v>14</v>
      </c>
      <c r="D101" s="54">
        <v>15.96</v>
      </c>
      <c r="E101" s="58"/>
      <c r="F101" s="15">
        <v>200</v>
      </c>
      <c r="G101" s="15">
        <v>5925</v>
      </c>
      <c r="H101" s="15">
        <v>260</v>
      </c>
      <c r="I101" s="69"/>
    </row>
    <row r="102" spans="1:9" x14ac:dyDescent="0.25">
      <c r="A102" s="68" t="s">
        <v>9</v>
      </c>
      <c r="B102" s="59">
        <v>43936</v>
      </c>
      <c r="C102" s="56" t="s">
        <v>130</v>
      </c>
      <c r="D102" s="54">
        <v>125</v>
      </c>
      <c r="E102" s="58"/>
      <c r="F102" s="15">
        <v>200</v>
      </c>
      <c r="G102" s="15">
        <v>7095</v>
      </c>
      <c r="H102" s="15">
        <v>260</v>
      </c>
      <c r="I102" s="69"/>
    </row>
    <row r="103" spans="1:9" x14ac:dyDescent="0.25">
      <c r="A103" s="68" t="s">
        <v>9</v>
      </c>
      <c r="B103" s="59">
        <v>43939</v>
      </c>
      <c r="C103" s="56" t="s">
        <v>128</v>
      </c>
      <c r="D103" s="54">
        <v>56.45</v>
      </c>
      <c r="E103" s="58"/>
      <c r="F103" s="15">
        <v>200</v>
      </c>
      <c r="G103" s="15">
        <v>7100</v>
      </c>
      <c r="H103" s="15">
        <v>211</v>
      </c>
      <c r="I103" s="69"/>
    </row>
    <row r="104" spans="1:9" x14ac:dyDescent="0.25">
      <c r="A104" s="68" t="s">
        <v>9</v>
      </c>
      <c r="B104" s="55">
        <v>43941</v>
      </c>
      <c r="C104" s="56" t="s">
        <v>130</v>
      </c>
      <c r="D104" s="57">
        <v>131</v>
      </c>
      <c r="E104" s="58"/>
      <c r="F104" s="15">
        <v>200</v>
      </c>
      <c r="G104" s="15">
        <v>7095</v>
      </c>
      <c r="H104" s="15">
        <v>260</v>
      </c>
      <c r="I104" s="15"/>
    </row>
    <row r="105" spans="1:9" x14ac:dyDescent="0.25">
      <c r="A105" s="68" t="s">
        <v>9</v>
      </c>
      <c r="B105" s="55">
        <v>43947</v>
      </c>
      <c r="C105" s="56" t="s">
        <v>12</v>
      </c>
      <c r="D105" s="57">
        <v>49.55</v>
      </c>
      <c r="E105" s="58"/>
      <c r="F105" s="15">
        <v>200</v>
      </c>
      <c r="G105" s="15">
        <v>7021</v>
      </c>
      <c r="H105" s="15">
        <v>260</v>
      </c>
      <c r="I105" s="69"/>
    </row>
    <row r="106" spans="1:9" x14ac:dyDescent="0.25">
      <c r="A106" s="68" t="s">
        <v>9</v>
      </c>
      <c r="B106" s="55">
        <v>43948</v>
      </c>
      <c r="C106" s="56" t="s">
        <v>126</v>
      </c>
      <c r="D106" s="57">
        <v>41.29</v>
      </c>
      <c r="E106" s="58"/>
      <c r="F106" s="15">
        <v>200</v>
      </c>
      <c r="G106" s="15">
        <v>7095</v>
      </c>
      <c r="H106" s="15">
        <v>260</v>
      </c>
      <c r="I106" s="69"/>
    </row>
    <row r="107" spans="1:9" x14ac:dyDescent="0.25">
      <c r="A107" s="68" t="s">
        <v>9</v>
      </c>
      <c r="B107" s="55">
        <v>43950</v>
      </c>
      <c r="C107" s="56" t="s">
        <v>131</v>
      </c>
      <c r="D107" s="57">
        <v>49.99</v>
      </c>
      <c r="E107" s="58"/>
      <c r="F107" s="15">
        <v>200</v>
      </c>
      <c r="G107" s="15">
        <v>5925</v>
      </c>
      <c r="H107" s="15">
        <v>260</v>
      </c>
      <c r="I107" s="69"/>
    </row>
    <row r="108" spans="1:9" x14ac:dyDescent="0.25">
      <c r="A108" s="68" t="s">
        <v>9</v>
      </c>
      <c r="B108" s="55">
        <v>43956</v>
      </c>
      <c r="C108" s="56" t="s">
        <v>129</v>
      </c>
      <c r="D108" s="57">
        <v>17</v>
      </c>
      <c r="E108" s="58"/>
      <c r="F108" s="15">
        <v>200</v>
      </c>
      <c r="G108" s="15">
        <v>5925</v>
      </c>
      <c r="H108" s="15">
        <v>260</v>
      </c>
      <c r="I108" s="69"/>
    </row>
    <row r="109" spans="1:9" x14ac:dyDescent="0.25">
      <c r="A109" s="68" t="s">
        <v>9</v>
      </c>
      <c r="B109" s="59">
        <v>43963</v>
      </c>
      <c r="C109" s="56" t="s">
        <v>132</v>
      </c>
      <c r="D109" s="54">
        <v>155.19</v>
      </c>
      <c r="E109" s="58"/>
      <c r="F109" s="15">
        <v>200</v>
      </c>
      <c r="G109" s="15">
        <v>7095</v>
      </c>
      <c r="H109" s="15">
        <v>260</v>
      </c>
      <c r="I109" s="69"/>
    </row>
    <row r="110" spans="1:9" x14ac:dyDescent="0.25">
      <c r="A110" s="68" t="s">
        <v>9</v>
      </c>
      <c r="B110" s="59">
        <v>43963</v>
      </c>
      <c r="C110" s="56" t="s">
        <v>14</v>
      </c>
      <c r="D110" s="54">
        <v>15.96</v>
      </c>
      <c r="E110" s="58"/>
      <c r="F110" s="15">
        <v>200</v>
      </c>
      <c r="G110" s="15">
        <v>5925</v>
      </c>
      <c r="H110" s="15">
        <v>260</v>
      </c>
      <c r="I110" s="69"/>
    </row>
    <row r="111" spans="1:9" x14ac:dyDescent="0.25">
      <c r="A111" s="68" t="s">
        <v>9</v>
      </c>
      <c r="B111" s="59">
        <v>43963</v>
      </c>
      <c r="C111" s="56" t="s">
        <v>12</v>
      </c>
      <c r="D111" s="54">
        <v>54.64</v>
      </c>
      <c r="E111" s="58"/>
      <c r="F111" s="15">
        <v>200</v>
      </c>
      <c r="G111" s="15">
        <v>7021</v>
      </c>
      <c r="H111" s="15">
        <v>260</v>
      </c>
      <c r="I111" s="69"/>
    </row>
    <row r="112" spans="1:9" x14ac:dyDescent="0.25">
      <c r="A112" s="68" t="s">
        <v>9</v>
      </c>
      <c r="B112" s="59">
        <v>43969</v>
      </c>
      <c r="C112" s="56" t="s">
        <v>130</v>
      </c>
      <c r="D112" s="54">
        <v>124.19</v>
      </c>
      <c r="E112" s="58"/>
      <c r="F112" s="15">
        <v>200</v>
      </c>
      <c r="G112" s="15">
        <v>7095</v>
      </c>
      <c r="H112" s="15">
        <v>260</v>
      </c>
      <c r="I112" s="69"/>
    </row>
    <row r="113" spans="1:9" x14ac:dyDescent="0.25">
      <c r="A113" s="68" t="s">
        <v>9</v>
      </c>
      <c r="B113" s="55">
        <v>43971</v>
      </c>
      <c r="C113" s="56" t="s">
        <v>133</v>
      </c>
      <c r="D113" s="57">
        <v>98.27</v>
      </c>
      <c r="E113" s="58" t="s">
        <v>134</v>
      </c>
      <c r="F113" s="15">
        <v>200</v>
      </c>
      <c r="G113" s="15">
        <v>7095</v>
      </c>
      <c r="H113" s="15">
        <v>100</v>
      </c>
      <c r="I113" s="15">
        <v>42</v>
      </c>
    </row>
    <row r="114" spans="1:9" x14ac:dyDescent="0.25">
      <c r="A114" s="68" t="s">
        <v>9</v>
      </c>
      <c r="B114" s="55">
        <v>43972</v>
      </c>
      <c r="C114" s="56" t="s">
        <v>135</v>
      </c>
      <c r="D114" s="57">
        <v>32.840000000000003</v>
      </c>
      <c r="E114" s="58" t="s">
        <v>134</v>
      </c>
      <c r="F114" s="15">
        <v>200</v>
      </c>
      <c r="G114" s="15">
        <v>7095</v>
      </c>
      <c r="H114" s="15">
        <v>100</v>
      </c>
      <c r="I114" s="69">
        <v>42</v>
      </c>
    </row>
    <row r="115" spans="1:9" x14ac:dyDescent="0.25">
      <c r="A115" s="68" t="s">
        <v>9</v>
      </c>
      <c r="B115" s="55">
        <v>43973</v>
      </c>
      <c r="C115" s="56" t="s">
        <v>127</v>
      </c>
      <c r="D115" s="57">
        <v>98.58</v>
      </c>
      <c r="E115" s="58" t="s">
        <v>136</v>
      </c>
      <c r="F115" s="15">
        <v>200</v>
      </c>
      <c r="G115" s="15">
        <v>7095</v>
      </c>
      <c r="H115" s="15">
        <v>252</v>
      </c>
      <c r="I115" s="69">
        <v>22</v>
      </c>
    </row>
    <row r="116" spans="1:9" x14ac:dyDescent="0.25">
      <c r="A116" s="68" t="s">
        <v>9</v>
      </c>
      <c r="B116" s="55">
        <v>43975</v>
      </c>
      <c r="C116" s="56" t="s">
        <v>137</v>
      </c>
      <c r="D116" s="57">
        <v>93</v>
      </c>
      <c r="E116" s="58" t="s">
        <v>138</v>
      </c>
      <c r="F116" s="15">
        <v>200</v>
      </c>
      <c r="G116" s="15">
        <v>5925</v>
      </c>
      <c r="H116" s="15">
        <v>260</v>
      </c>
      <c r="I116" s="69"/>
    </row>
    <row r="117" spans="1:9" x14ac:dyDescent="0.25">
      <c r="A117" s="68" t="s">
        <v>9</v>
      </c>
      <c r="B117" s="55">
        <v>43977</v>
      </c>
      <c r="C117" s="56" t="s">
        <v>130</v>
      </c>
      <c r="D117" s="57">
        <v>132.88</v>
      </c>
      <c r="E117" s="58" t="s">
        <v>139</v>
      </c>
      <c r="F117" s="15">
        <v>200</v>
      </c>
      <c r="G117" s="15">
        <v>7095</v>
      </c>
      <c r="H117" s="15">
        <v>100</v>
      </c>
      <c r="I117" s="69">
        <v>42</v>
      </c>
    </row>
    <row r="118" spans="1:9" x14ac:dyDescent="0.25">
      <c r="A118" s="68" t="s">
        <v>9</v>
      </c>
      <c r="B118" s="59">
        <v>43979</v>
      </c>
      <c r="C118" s="56" t="s">
        <v>12</v>
      </c>
      <c r="D118" s="54">
        <v>54.11</v>
      </c>
      <c r="E118" s="58" t="s">
        <v>13</v>
      </c>
      <c r="F118" s="15">
        <v>200</v>
      </c>
      <c r="G118" s="15">
        <v>7021</v>
      </c>
      <c r="H118" s="15">
        <v>260</v>
      </c>
      <c r="I118" s="69"/>
    </row>
    <row r="119" spans="1:9" x14ac:dyDescent="0.25">
      <c r="A119" s="68" t="s">
        <v>9</v>
      </c>
      <c r="B119" s="59">
        <v>43981</v>
      </c>
      <c r="C119" s="56" t="s">
        <v>81</v>
      </c>
      <c r="D119" s="54">
        <v>46.77</v>
      </c>
      <c r="E119" s="58" t="s">
        <v>140</v>
      </c>
      <c r="F119" s="15">
        <v>200</v>
      </c>
      <c r="G119" s="15">
        <v>7095</v>
      </c>
      <c r="H119" s="15">
        <v>100</v>
      </c>
      <c r="I119" s="69">
        <v>42</v>
      </c>
    </row>
    <row r="120" spans="1:9" x14ac:dyDescent="0.25">
      <c r="A120" s="68" t="s">
        <v>9</v>
      </c>
      <c r="B120" s="59">
        <v>43984</v>
      </c>
      <c r="C120" s="56" t="s">
        <v>129</v>
      </c>
      <c r="D120" s="54">
        <v>17</v>
      </c>
      <c r="E120" s="58" t="s">
        <v>141</v>
      </c>
      <c r="F120" s="15">
        <v>200</v>
      </c>
      <c r="G120" s="15">
        <v>5925</v>
      </c>
      <c r="H120" s="15">
        <v>260</v>
      </c>
      <c r="I120" s="69"/>
    </row>
    <row r="121" spans="1:9" x14ac:dyDescent="0.25">
      <c r="A121" s="68" t="s">
        <v>9</v>
      </c>
      <c r="B121" s="59">
        <v>43991</v>
      </c>
      <c r="C121" s="56" t="s">
        <v>14</v>
      </c>
      <c r="D121" s="54">
        <v>19.96</v>
      </c>
      <c r="E121" s="58" t="s">
        <v>141</v>
      </c>
      <c r="F121" s="15">
        <v>200</v>
      </c>
      <c r="G121" s="15">
        <v>5925</v>
      </c>
      <c r="H121" s="15">
        <v>260</v>
      </c>
      <c r="I121" s="69"/>
    </row>
    <row r="122" spans="1:9" x14ac:dyDescent="0.25">
      <c r="A122" s="68" t="s">
        <v>9</v>
      </c>
      <c r="B122" s="70">
        <v>43991</v>
      </c>
      <c r="C122" s="71" t="s">
        <v>12</v>
      </c>
      <c r="D122" s="72">
        <v>50.5</v>
      </c>
      <c r="E122" s="73" t="s">
        <v>142</v>
      </c>
      <c r="F122" s="38">
        <v>200</v>
      </c>
      <c r="G122" s="38">
        <v>7021</v>
      </c>
      <c r="H122" s="38">
        <v>260</v>
      </c>
      <c r="I122" s="74"/>
    </row>
    <row r="123" spans="1:9" x14ac:dyDescent="0.25">
      <c r="A123" s="68" t="s">
        <v>9</v>
      </c>
      <c r="B123" s="70">
        <v>43992</v>
      </c>
      <c r="C123" s="71" t="s">
        <v>143</v>
      </c>
      <c r="D123" s="72">
        <v>67.08</v>
      </c>
      <c r="E123" s="73" t="s">
        <v>144</v>
      </c>
      <c r="F123" s="38">
        <v>200</v>
      </c>
      <c r="G123" s="38">
        <v>7095</v>
      </c>
      <c r="H123" s="38">
        <v>100</v>
      </c>
      <c r="I123" s="74">
        <v>42</v>
      </c>
    </row>
    <row r="124" spans="1:9" x14ac:dyDescent="0.25">
      <c r="A124" s="68" t="s">
        <v>9</v>
      </c>
      <c r="B124" s="70">
        <v>43992</v>
      </c>
      <c r="C124" s="71" t="s">
        <v>145</v>
      </c>
      <c r="D124" s="72">
        <v>29.09</v>
      </c>
      <c r="E124" s="73" t="s">
        <v>146</v>
      </c>
      <c r="F124" s="38">
        <v>200</v>
      </c>
      <c r="G124" s="38">
        <v>7130</v>
      </c>
      <c r="H124" s="38">
        <v>260</v>
      </c>
      <c r="I124" s="74"/>
    </row>
    <row r="125" spans="1:9" x14ac:dyDescent="0.25">
      <c r="A125" s="68" t="s">
        <v>9</v>
      </c>
      <c r="B125" s="70">
        <v>43994</v>
      </c>
      <c r="C125" s="71" t="s">
        <v>147</v>
      </c>
      <c r="D125" s="72">
        <v>129.99</v>
      </c>
      <c r="E125" s="73" t="s">
        <v>141</v>
      </c>
      <c r="F125" s="38">
        <v>200</v>
      </c>
      <c r="G125" s="38">
        <v>5925</v>
      </c>
      <c r="H125" s="38">
        <v>260</v>
      </c>
      <c r="I125" s="74"/>
    </row>
    <row r="126" spans="1:9" x14ac:dyDescent="0.25">
      <c r="A126" s="68" t="s">
        <v>9</v>
      </c>
      <c r="B126" s="70">
        <v>43997</v>
      </c>
      <c r="C126" s="71" t="s">
        <v>81</v>
      </c>
      <c r="D126" s="72">
        <v>31.82</v>
      </c>
      <c r="E126" s="73" t="s">
        <v>148</v>
      </c>
      <c r="F126" s="38">
        <v>200</v>
      </c>
      <c r="G126" s="38">
        <v>7095</v>
      </c>
      <c r="H126" s="38">
        <v>260</v>
      </c>
      <c r="I126" s="74"/>
    </row>
    <row r="127" spans="1:9" x14ac:dyDescent="0.25">
      <c r="A127" s="68" t="s">
        <v>9</v>
      </c>
      <c r="B127" s="70">
        <v>43999</v>
      </c>
      <c r="C127" s="71" t="s">
        <v>130</v>
      </c>
      <c r="D127" s="72">
        <v>97</v>
      </c>
      <c r="E127" s="73" t="s">
        <v>144</v>
      </c>
      <c r="F127" s="38">
        <v>200</v>
      </c>
      <c r="G127" s="38">
        <v>7095</v>
      </c>
      <c r="H127" s="38">
        <v>100</v>
      </c>
      <c r="I127" s="74">
        <v>42</v>
      </c>
    </row>
    <row r="128" spans="1:9" x14ac:dyDescent="0.25">
      <c r="A128" s="75" t="s">
        <v>9</v>
      </c>
      <c r="B128" s="59">
        <v>44000</v>
      </c>
      <c r="C128" s="60" t="s">
        <v>12</v>
      </c>
      <c r="D128" s="61">
        <v>55</v>
      </c>
      <c r="E128" s="58" t="s">
        <v>142</v>
      </c>
      <c r="F128" s="45">
        <v>200</v>
      </c>
      <c r="G128" s="45">
        <v>7021</v>
      </c>
      <c r="H128" s="45">
        <v>260</v>
      </c>
      <c r="I128" s="45"/>
    </row>
    <row r="129" spans="1:9" x14ac:dyDescent="0.25">
      <c r="A129" s="75" t="s">
        <v>9</v>
      </c>
      <c r="B129" s="59">
        <v>44002</v>
      </c>
      <c r="C129" s="60" t="s">
        <v>133</v>
      </c>
      <c r="D129" s="61">
        <v>68.959999999999994</v>
      </c>
      <c r="E129" s="58" t="s">
        <v>149</v>
      </c>
      <c r="F129" s="45">
        <v>200</v>
      </c>
      <c r="G129" s="45">
        <v>7095</v>
      </c>
      <c r="H129" s="45">
        <v>260</v>
      </c>
      <c r="I129" s="76"/>
    </row>
    <row r="130" spans="1:9" x14ac:dyDescent="0.25">
      <c r="A130" s="75" t="s">
        <v>9</v>
      </c>
      <c r="B130" s="59">
        <v>44004</v>
      </c>
      <c r="C130" s="60" t="s">
        <v>150</v>
      </c>
      <c r="D130" s="61">
        <v>68.260000000000005</v>
      </c>
      <c r="E130" s="58" t="s">
        <v>151</v>
      </c>
      <c r="F130" s="45">
        <v>200</v>
      </c>
      <c r="G130" s="45">
        <v>7095</v>
      </c>
      <c r="H130" s="45">
        <v>260</v>
      </c>
      <c r="I130" s="76"/>
    </row>
    <row r="131" spans="1:9" x14ac:dyDescent="0.25">
      <c r="A131" s="75" t="s">
        <v>9</v>
      </c>
      <c r="B131" s="59">
        <v>44005</v>
      </c>
      <c r="C131" s="60" t="s">
        <v>152</v>
      </c>
      <c r="D131" s="61">
        <v>49.72</v>
      </c>
      <c r="E131" s="58" t="s">
        <v>153</v>
      </c>
      <c r="F131" s="45">
        <v>200</v>
      </c>
      <c r="G131" s="45">
        <v>7095</v>
      </c>
      <c r="H131" s="45">
        <v>260</v>
      </c>
      <c r="I131" s="76"/>
    </row>
    <row r="132" spans="1:9" x14ac:dyDescent="0.25">
      <c r="A132" s="75" t="s">
        <v>9</v>
      </c>
      <c r="B132" s="59">
        <v>44006</v>
      </c>
      <c r="C132" s="60" t="s">
        <v>154</v>
      </c>
      <c r="D132" s="61">
        <v>23.8</v>
      </c>
      <c r="E132" s="58" t="s">
        <v>155</v>
      </c>
      <c r="F132" s="45">
        <v>200</v>
      </c>
      <c r="G132" s="45">
        <v>7095</v>
      </c>
      <c r="H132" s="45">
        <v>260</v>
      </c>
      <c r="I132" s="76"/>
    </row>
    <row r="133" spans="1:9" x14ac:dyDescent="0.25">
      <c r="A133" s="75" t="s">
        <v>9</v>
      </c>
      <c r="B133" s="59">
        <v>44006</v>
      </c>
      <c r="C133" s="60" t="s">
        <v>156</v>
      </c>
      <c r="D133" s="47">
        <v>101.14</v>
      </c>
      <c r="E133" s="58" t="s">
        <v>153</v>
      </c>
      <c r="F133" s="45">
        <v>200</v>
      </c>
      <c r="G133" s="45">
        <v>7095</v>
      </c>
      <c r="H133" s="45">
        <v>260</v>
      </c>
      <c r="I133" s="76"/>
    </row>
    <row r="134" spans="1:9" x14ac:dyDescent="0.25">
      <c r="A134" s="75" t="s">
        <v>9</v>
      </c>
      <c r="B134" s="59">
        <v>44008</v>
      </c>
      <c r="C134" s="60" t="s">
        <v>28</v>
      </c>
      <c r="D134" s="47">
        <v>84.3</v>
      </c>
      <c r="E134" s="58" t="s">
        <v>157</v>
      </c>
      <c r="F134" s="45">
        <v>200</v>
      </c>
      <c r="G134" s="45">
        <v>7095</v>
      </c>
      <c r="H134" s="45">
        <v>260</v>
      </c>
      <c r="I134" s="76"/>
    </row>
    <row r="135" spans="1:9" x14ac:dyDescent="0.25">
      <c r="A135" s="75" t="s">
        <v>9</v>
      </c>
      <c r="B135" s="59">
        <v>44011</v>
      </c>
      <c r="C135" s="60" t="s">
        <v>127</v>
      </c>
      <c r="D135" s="47">
        <v>54.21</v>
      </c>
      <c r="E135" s="58" t="s">
        <v>158</v>
      </c>
      <c r="F135" s="45">
        <v>200</v>
      </c>
      <c r="G135" s="45">
        <v>7095</v>
      </c>
      <c r="H135" s="45">
        <v>260</v>
      </c>
      <c r="I135" s="76"/>
    </row>
    <row r="136" spans="1:9" x14ac:dyDescent="0.25">
      <c r="A136" s="75" t="s">
        <v>9</v>
      </c>
      <c r="B136" s="59">
        <v>44011</v>
      </c>
      <c r="C136" s="60" t="s">
        <v>127</v>
      </c>
      <c r="D136" s="47">
        <v>14.63</v>
      </c>
      <c r="E136" s="58" t="s">
        <v>158</v>
      </c>
      <c r="F136" s="45">
        <v>200</v>
      </c>
      <c r="G136" s="45">
        <v>7095</v>
      </c>
      <c r="H136" s="45">
        <v>260</v>
      </c>
      <c r="I136" s="76"/>
    </row>
    <row r="137" spans="1:9" x14ac:dyDescent="0.25">
      <c r="A137" s="77" t="s">
        <v>9</v>
      </c>
      <c r="B137" s="70">
        <v>44012</v>
      </c>
      <c r="C137" s="78" t="s">
        <v>81</v>
      </c>
      <c r="D137" s="79">
        <v>32.630000000000003</v>
      </c>
      <c r="E137" s="80" t="s">
        <v>159</v>
      </c>
      <c r="F137" s="38">
        <v>200</v>
      </c>
      <c r="G137" s="38">
        <v>7095</v>
      </c>
      <c r="H137" s="38">
        <v>260</v>
      </c>
      <c r="I137" s="74"/>
    </row>
    <row r="138" spans="1:9" x14ac:dyDescent="0.25">
      <c r="A138" s="77" t="s">
        <v>9</v>
      </c>
      <c r="B138" s="70">
        <v>44012</v>
      </c>
      <c r="C138" s="78" t="s">
        <v>129</v>
      </c>
      <c r="D138" s="79">
        <v>17</v>
      </c>
      <c r="E138" s="80" t="s">
        <v>160</v>
      </c>
      <c r="F138" s="38">
        <v>200</v>
      </c>
      <c r="G138" s="38">
        <v>5925</v>
      </c>
      <c r="H138" s="38">
        <v>260</v>
      </c>
      <c r="I138" s="74"/>
    </row>
    <row r="139" spans="1:9" x14ac:dyDescent="0.25">
      <c r="A139" s="77" t="s">
        <v>9</v>
      </c>
      <c r="B139" s="70">
        <v>44013</v>
      </c>
      <c r="C139" s="78" t="s">
        <v>12</v>
      </c>
      <c r="D139" s="79">
        <v>51.65</v>
      </c>
      <c r="E139" s="80" t="s">
        <v>142</v>
      </c>
      <c r="F139" s="38">
        <v>200</v>
      </c>
      <c r="G139" s="38">
        <v>7021</v>
      </c>
      <c r="H139" s="38">
        <v>260</v>
      </c>
      <c r="I139" s="74"/>
    </row>
    <row r="140" spans="1:9" x14ac:dyDescent="0.25">
      <c r="A140" s="77" t="s">
        <v>9</v>
      </c>
      <c r="B140" s="70">
        <v>44014</v>
      </c>
      <c r="C140" s="78" t="s">
        <v>79</v>
      </c>
      <c r="D140" s="79">
        <v>104.4</v>
      </c>
      <c r="E140" s="80" t="s">
        <v>161</v>
      </c>
      <c r="F140" s="38">
        <v>200</v>
      </c>
      <c r="G140" s="38">
        <v>7095</v>
      </c>
      <c r="H140" s="38">
        <v>260</v>
      </c>
      <c r="I140" s="74"/>
    </row>
    <row r="141" spans="1:9" x14ac:dyDescent="0.25">
      <c r="A141" s="77" t="s">
        <v>9</v>
      </c>
      <c r="B141" s="70">
        <v>44014</v>
      </c>
      <c r="C141" s="78" t="s">
        <v>162</v>
      </c>
      <c r="D141" s="79">
        <v>58.98</v>
      </c>
      <c r="E141" s="80" t="s">
        <v>163</v>
      </c>
      <c r="F141" s="38">
        <v>200</v>
      </c>
      <c r="G141" s="38">
        <v>7100</v>
      </c>
      <c r="H141" s="38">
        <v>211</v>
      </c>
      <c r="I141" s="74"/>
    </row>
    <row r="142" spans="1:9" x14ac:dyDescent="0.25">
      <c r="A142" s="77" t="s">
        <v>9</v>
      </c>
      <c r="B142" s="70">
        <v>44014</v>
      </c>
      <c r="C142" s="78" t="s">
        <v>164</v>
      </c>
      <c r="D142" s="79">
        <v>67.89</v>
      </c>
      <c r="E142" s="80" t="s">
        <v>165</v>
      </c>
      <c r="F142" s="38">
        <v>200</v>
      </c>
      <c r="G142" s="38">
        <v>7100</v>
      </c>
      <c r="H142" s="38">
        <v>211</v>
      </c>
      <c r="I142" s="74"/>
    </row>
    <row r="143" spans="1:9" x14ac:dyDescent="0.25">
      <c r="A143" s="77" t="s">
        <v>9</v>
      </c>
      <c r="B143" s="70">
        <v>44018</v>
      </c>
      <c r="C143" s="78" t="s">
        <v>166</v>
      </c>
      <c r="D143" s="79">
        <v>40.92</v>
      </c>
      <c r="E143" s="80" t="s">
        <v>159</v>
      </c>
      <c r="F143" s="38">
        <v>200</v>
      </c>
      <c r="G143" s="38">
        <v>7095</v>
      </c>
      <c r="H143" s="38">
        <v>260</v>
      </c>
      <c r="I143" s="74"/>
    </row>
    <row r="144" spans="1:9" x14ac:dyDescent="0.25">
      <c r="A144" s="77" t="s">
        <v>9</v>
      </c>
      <c r="B144" s="70">
        <v>44019</v>
      </c>
      <c r="C144" s="78" t="s">
        <v>14</v>
      </c>
      <c r="D144" s="79">
        <v>19.96</v>
      </c>
      <c r="E144" s="80" t="s">
        <v>160</v>
      </c>
      <c r="F144" s="38">
        <v>200</v>
      </c>
      <c r="G144" s="38">
        <v>5925</v>
      </c>
      <c r="H144" s="38">
        <v>260</v>
      </c>
      <c r="I144" s="74"/>
    </row>
    <row r="145" spans="1:9" x14ac:dyDescent="0.25">
      <c r="A145" s="77" t="s">
        <v>9</v>
      </c>
      <c r="B145" s="70">
        <v>44020</v>
      </c>
      <c r="C145" s="78" t="s">
        <v>167</v>
      </c>
      <c r="D145" s="79">
        <v>58.73</v>
      </c>
      <c r="E145" s="80" t="s">
        <v>168</v>
      </c>
      <c r="F145" s="38">
        <v>200</v>
      </c>
      <c r="G145" s="38">
        <v>7100</v>
      </c>
      <c r="H145" s="38">
        <v>211</v>
      </c>
      <c r="I145" s="74"/>
    </row>
    <row r="146" spans="1:9" x14ac:dyDescent="0.25">
      <c r="A146" s="75" t="s">
        <v>9</v>
      </c>
      <c r="B146" s="59">
        <v>44039</v>
      </c>
      <c r="C146" s="60" t="s">
        <v>169</v>
      </c>
      <c r="D146" s="61">
        <v>37.53</v>
      </c>
      <c r="E146" s="58" t="s">
        <v>170</v>
      </c>
      <c r="F146" s="45">
        <v>200</v>
      </c>
      <c r="G146" s="45">
        <v>7095</v>
      </c>
      <c r="H146" s="45">
        <v>260</v>
      </c>
      <c r="I146" s="45"/>
    </row>
    <row r="147" spans="1:9" x14ac:dyDescent="0.25">
      <c r="A147" s="75" t="s">
        <v>9</v>
      </c>
      <c r="B147" s="59">
        <v>44040</v>
      </c>
      <c r="C147" s="60" t="s">
        <v>129</v>
      </c>
      <c r="D147" s="61">
        <v>17</v>
      </c>
      <c r="E147" s="58" t="s">
        <v>171</v>
      </c>
      <c r="F147" s="45">
        <v>200</v>
      </c>
      <c r="G147" s="45">
        <v>5925</v>
      </c>
      <c r="H147" s="45">
        <v>260</v>
      </c>
      <c r="I147" s="76"/>
    </row>
    <row r="148" spans="1:9" x14ac:dyDescent="0.25">
      <c r="A148" s="75" t="s">
        <v>9</v>
      </c>
      <c r="B148" s="59">
        <v>44042</v>
      </c>
      <c r="C148" s="60" t="s">
        <v>12</v>
      </c>
      <c r="D148" s="61">
        <v>40</v>
      </c>
      <c r="E148" s="58" t="s">
        <v>172</v>
      </c>
      <c r="F148" s="45">
        <v>200</v>
      </c>
      <c r="G148" s="45">
        <v>7021</v>
      </c>
      <c r="H148" s="45">
        <v>260</v>
      </c>
      <c r="I148" s="76"/>
    </row>
    <row r="149" spans="1:9" x14ac:dyDescent="0.25">
      <c r="A149" s="75" t="s">
        <v>9</v>
      </c>
      <c r="B149" s="59">
        <v>44044</v>
      </c>
      <c r="C149" s="60" t="s">
        <v>130</v>
      </c>
      <c r="D149" s="61">
        <v>30.1</v>
      </c>
      <c r="E149" s="58" t="s">
        <v>170</v>
      </c>
      <c r="F149" s="45">
        <v>200</v>
      </c>
      <c r="G149" s="45">
        <v>7095</v>
      </c>
      <c r="H149" s="45">
        <v>260</v>
      </c>
      <c r="I149" s="76"/>
    </row>
    <row r="150" spans="1:9" x14ac:dyDescent="0.25">
      <c r="A150" s="75" t="s">
        <v>9</v>
      </c>
      <c r="B150" s="59">
        <v>44043</v>
      </c>
      <c r="C150" s="60" t="s">
        <v>133</v>
      </c>
      <c r="D150" s="61">
        <v>32.020000000000003</v>
      </c>
      <c r="E150" s="58" t="s">
        <v>170</v>
      </c>
      <c r="F150" s="45">
        <v>200</v>
      </c>
      <c r="G150" s="45">
        <v>7095</v>
      </c>
      <c r="H150" s="45">
        <v>260</v>
      </c>
      <c r="I150" s="76"/>
    </row>
    <row r="151" spans="1:9" x14ac:dyDescent="0.25">
      <c r="A151" s="75" t="s">
        <v>9</v>
      </c>
      <c r="B151" s="59">
        <v>44048</v>
      </c>
      <c r="C151" s="60" t="s">
        <v>173</v>
      </c>
      <c r="D151" s="47">
        <v>17.07</v>
      </c>
      <c r="E151" s="58" t="s">
        <v>170</v>
      </c>
      <c r="F151" s="45">
        <v>200</v>
      </c>
      <c r="G151" s="45">
        <v>7095</v>
      </c>
      <c r="H151" s="45">
        <v>260</v>
      </c>
      <c r="I151" s="76"/>
    </row>
    <row r="152" spans="1:9" x14ac:dyDescent="0.25">
      <c r="A152" s="75" t="s">
        <v>9</v>
      </c>
      <c r="B152" s="59">
        <v>44048</v>
      </c>
      <c r="C152" s="60" t="s">
        <v>174</v>
      </c>
      <c r="D152" s="47">
        <v>27.58</v>
      </c>
      <c r="E152" s="58" t="s">
        <v>170</v>
      </c>
      <c r="F152" s="45">
        <v>200</v>
      </c>
      <c r="G152" s="45">
        <v>7095</v>
      </c>
      <c r="H152" s="45">
        <v>260</v>
      </c>
      <c r="I152" s="76"/>
    </row>
    <row r="153" spans="1:9" x14ac:dyDescent="0.25">
      <c r="A153" s="75" t="s">
        <v>9</v>
      </c>
      <c r="B153" s="59">
        <v>44049</v>
      </c>
      <c r="C153" s="60" t="s">
        <v>14</v>
      </c>
      <c r="D153" s="47">
        <v>19.96</v>
      </c>
      <c r="E153" s="58" t="s">
        <v>171</v>
      </c>
      <c r="F153" s="45">
        <v>200</v>
      </c>
      <c r="G153" s="45">
        <v>5925</v>
      </c>
      <c r="H153" s="45">
        <v>260</v>
      </c>
      <c r="I153" s="76"/>
    </row>
    <row r="154" spans="1:9" x14ac:dyDescent="0.25">
      <c r="A154" s="75" t="s">
        <v>9</v>
      </c>
      <c r="B154" s="59">
        <v>44050</v>
      </c>
      <c r="C154" s="60" t="s">
        <v>130</v>
      </c>
      <c r="D154" s="47">
        <v>34.799999999999997</v>
      </c>
      <c r="E154" s="58" t="s">
        <v>170</v>
      </c>
      <c r="F154" s="45">
        <v>200</v>
      </c>
      <c r="G154" s="45">
        <v>7095</v>
      </c>
      <c r="H154" s="45">
        <v>260</v>
      </c>
      <c r="I154" s="76"/>
    </row>
    <row r="155" spans="1:9" x14ac:dyDescent="0.25">
      <c r="A155" s="75" t="s">
        <v>9</v>
      </c>
      <c r="B155" s="81">
        <v>44050</v>
      </c>
      <c r="C155" s="82" t="s">
        <v>175</v>
      </c>
      <c r="D155" s="83">
        <v>42.41</v>
      </c>
      <c r="E155" s="80" t="s">
        <v>170</v>
      </c>
      <c r="F155" s="45">
        <v>200</v>
      </c>
      <c r="G155" s="45">
        <v>7095</v>
      </c>
      <c r="H155" s="45">
        <v>260</v>
      </c>
      <c r="I155" s="76"/>
    </row>
    <row r="156" spans="1:9" x14ac:dyDescent="0.25">
      <c r="A156" s="75" t="s">
        <v>9</v>
      </c>
      <c r="B156" s="81">
        <v>44053</v>
      </c>
      <c r="C156" s="82" t="s">
        <v>12</v>
      </c>
      <c r="D156" s="83">
        <v>58</v>
      </c>
      <c r="E156" s="80" t="s">
        <v>172</v>
      </c>
      <c r="F156" s="45">
        <v>200</v>
      </c>
      <c r="G156" s="45">
        <v>7021</v>
      </c>
      <c r="H156" s="45">
        <v>260</v>
      </c>
      <c r="I156" s="76"/>
    </row>
    <row r="157" spans="1:9" x14ac:dyDescent="0.25">
      <c r="A157" s="75" t="s">
        <v>9</v>
      </c>
      <c r="B157" s="81">
        <v>44053</v>
      </c>
      <c r="C157" s="82" t="s">
        <v>169</v>
      </c>
      <c r="D157" s="83">
        <v>29.7</v>
      </c>
      <c r="E157" s="80" t="s">
        <v>170</v>
      </c>
      <c r="F157" s="45">
        <v>200</v>
      </c>
      <c r="G157" s="45">
        <v>7095</v>
      </c>
      <c r="H157" s="45">
        <v>260</v>
      </c>
      <c r="I157" s="76"/>
    </row>
    <row r="158" spans="1:9" x14ac:dyDescent="0.25">
      <c r="A158" s="75" t="s">
        <v>9</v>
      </c>
      <c r="B158" s="81">
        <v>44054</v>
      </c>
      <c r="C158" s="82" t="s">
        <v>176</v>
      </c>
      <c r="D158" s="83">
        <v>36</v>
      </c>
      <c r="E158" s="80" t="s">
        <v>170</v>
      </c>
      <c r="F158" s="45">
        <v>200</v>
      </c>
      <c r="G158" s="45">
        <v>7095</v>
      </c>
      <c r="H158" s="45">
        <v>260</v>
      </c>
      <c r="I158" s="76"/>
    </row>
    <row r="159" spans="1:9" x14ac:dyDescent="0.25">
      <c r="A159" s="75" t="s">
        <v>9</v>
      </c>
      <c r="B159" s="81">
        <v>44055</v>
      </c>
      <c r="C159" s="82" t="s">
        <v>177</v>
      </c>
      <c r="D159" s="83">
        <v>30.59</v>
      </c>
      <c r="E159" s="80" t="s">
        <v>170</v>
      </c>
      <c r="F159" s="45">
        <v>200</v>
      </c>
      <c r="G159" s="45">
        <v>7095</v>
      </c>
      <c r="H159" s="45">
        <v>260</v>
      </c>
      <c r="I159" s="76"/>
    </row>
    <row r="160" spans="1:9" x14ac:dyDescent="0.25">
      <c r="A160" s="75" t="s">
        <v>9</v>
      </c>
      <c r="B160" s="81">
        <v>44057</v>
      </c>
      <c r="C160" s="82" t="s">
        <v>130</v>
      </c>
      <c r="D160" s="83">
        <v>34.799999999999997</v>
      </c>
      <c r="E160" s="80" t="s">
        <v>170</v>
      </c>
      <c r="F160" s="45">
        <v>200</v>
      </c>
      <c r="G160" s="45">
        <v>7095</v>
      </c>
      <c r="H160" s="45">
        <v>260</v>
      </c>
      <c r="I160" s="76"/>
    </row>
    <row r="161" spans="1:9" x14ac:dyDescent="0.25">
      <c r="A161" s="75" t="s">
        <v>9</v>
      </c>
      <c r="B161" s="81">
        <v>44061</v>
      </c>
      <c r="C161" s="82" t="s">
        <v>169</v>
      </c>
      <c r="D161" s="83">
        <v>32.9</v>
      </c>
      <c r="E161" s="80" t="s">
        <v>170</v>
      </c>
      <c r="F161" s="45">
        <v>200</v>
      </c>
      <c r="G161" s="45">
        <v>7095</v>
      </c>
      <c r="H161" s="45">
        <v>260</v>
      </c>
      <c r="I161" s="76"/>
    </row>
    <row r="162" spans="1:9" x14ac:dyDescent="0.25">
      <c r="A162" s="75" t="s">
        <v>9</v>
      </c>
      <c r="B162" s="59">
        <v>44063</v>
      </c>
      <c r="C162" s="60" t="s">
        <v>174</v>
      </c>
      <c r="D162" s="61">
        <v>31.37</v>
      </c>
      <c r="E162" s="58" t="s">
        <v>178</v>
      </c>
      <c r="F162" s="45">
        <v>200</v>
      </c>
      <c r="G162" s="45">
        <v>7095</v>
      </c>
      <c r="H162" s="45">
        <v>226</v>
      </c>
      <c r="I162" s="45"/>
    </row>
    <row r="163" spans="1:9" x14ac:dyDescent="0.25">
      <c r="A163" s="75" t="s">
        <v>9</v>
      </c>
      <c r="B163" s="59">
        <v>44064</v>
      </c>
      <c r="C163" s="60" t="s">
        <v>130</v>
      </c>
      <c r="D163" s="61">
        <v>45.24</v>
      </c>
      <c r="E163" s="58" t="s">
        <v>179</v>
      </c>
      <c r="F163" s="45">
        <v>200</v>
      </c>
      <c r="G163" s="45">
        <v>7095</v>
      </c>
      <c r="H163" s="45">
        <v>256</v>
      </c>
      <c r="I163" s="76"/>
    </row>
    <row r="164" spans="1:9" x14ac:dyDescent="0.25">
      <c r="A164" s="75" t="s">
        <v>9</v>
      </c>
      <c r="B164" s="59">
        <v>44064</v>
      </c>
      <c r="C164" s="60" t="s">
        <v>175</v>
      </c>
      <c r="D164" s="61">
        <v>38.06</v>
      </c>
      <c r="E164" s="58" t="s">
        <v>180</v>
      </c>
      <c r="F164" s="45">
        <v>200</v>
      </c>
      <c r="G164" s="45">
        <v>7095</v>
      </c>
      <c r="H164" s="45">
        <v>256</v>
      </c>
      <c r="I164" s="76"/>
    </row>
    <row r="165" spans="1:9" x14ac:dyDescent="0.25">
      <c r="A165" s="75" t="s">
        <v>9</v>
      </c>
      <c r="B165" s="59">
        <v>44067</v>
      </c>
      <c r="C165" s="60" t="s">
        <v>176</v>
      </c>
      <c r="D165" s="61">
        <v>32.18</v>
      </c>
      <c r="E165" s="58" t="s">
        <v>181</v>
      </c>
      <c r="F165" s="45">
        <v>200</v>
      </c>
      <c r="G165" s="45">
        <v>7095</v>
      </c>
      <c r="H165" s="45">
        <v>110</v>
      </c>
      <c r="I165" s="76"/>
    </row>
    <row r="166" spans="1:9" x14ac:dyDescent="0.25">
      <c r="A166" s="75" t="s">
        <v>9</v>
      </c>
      <c r="B166" s="59">
        <v>44067</v>
      </c>
      <c r="C166" s="60" t="s">
        <v>12</v>
      </c>
      <c r="D166" s="61">
        <v>61.1</v>
      </c>
      <c r="E166" s="58" t="s">
        <v>13</v>
      </c>
      <c r="F166" s="45">
        <v>200</v>
      </c>
      <c r="G166" s="45">
        <v>7021</v>
      </c>
      <c r="H166" s="45">
        <v>260</v>
      </c>
      <c r="I166" s="76"/>
    </row>
    <row r="167" spans="1:9" x14ac:dyDescent="0.25">
      <c r="A167" s="75" t="s">
        <v>9</v>
      </c>
      <c r="B167" s="59">
        <v>44068</v>
      </c>
      <c r="C167" s="60" t="s">
        <v>177</v>
      </c>
      <c r="D167" s="47">
        <v>30.4</v>
      </c>
      <c r="E167" s="58" t="s">
        <v>182</v>
      </c>
      <c r="F167" s="45">
        <v>200</v>
      </c>
      <c r="G167" s="45">
        <v>7095</v>
      </c>
      <c r="H167" s="45">
        <v>110</v>
      </c>
      <c r="I167" s="76"/>
    </row>
    <row r="168" spans="1:9" x14ac:dyDescent="0.25">
      <c r="A168" s="75" t="s">
        <v>9</v>
      </c>
      <c r="B168" s="59">
        <v>44068</v>
      </c>
      <c r="C168" s="60" t="s">
        <v>129</v>
      </c>
      <c r="D168" s="47">
        <v>17</v>
      </c>
      <c r="E168" s="58" t="s">
        <v>183</v>
      </c>
      <c r="F168" s="45">
        <v>200</v>
      </c>
      <c r="G168" s="45">
        <v>5925</v>
      </c>
      <c r="H168" s="45">
        <v>260</v>
      </c>
      <c r="I168" s="76"/>
    </row>
    <row r="169" spans="1:9" x14ac:dyDescent="0.25">
      <c r="A169" s="75" t="s">
        <v>9</v>
      </c>
      <c r="B169" s="59">
        <v>44069</v>
      </c>
      <c r="C169" s="60" t="s">
        <v>156</v>
      </c>
      <c r="D169" s="47">
        <v>35.35</v>
      </c>
      <c r="E169" s="58" t="s">
        <v>184</v>
      </c>
      <c r="F169" s="45">
        <v>200</v>
      </c>
      <c r="G169" s="45">
        <v>7095</v>
      </c>
      <c r="H169" s="45">
        <v>110</v>
      </c>
      <c r="I169" s="76"/>
    </row>
    <row r="170" spans="1:9" x14ac:dyDescent="0.25">
      <c r="A170" s="75" t="s">
        <v>9</v>
      </c>
      <c r="B170" s="59">
        <v>44071</v>
      </c>
      <c r="C170" s="60" t="s">
        <v>130</v>
      </c>
      <c r="D170" s="47">
        <v>39.159999999999997</v>
      </c>
      <c r="E170" s="58" t="s">
        <v>185</v>
      </c>
      <c r="F170" s="45">
        <v>200</v>
      </c>
      <c r="G170" s="45">
        <v>7095</v>
      </c>
      <c r="H170" s="45">
        <v>200</v>
      </c>
      <c r="I170" s="76"/>
    </row>
    <row r="171" spans="1:9" x14ac:dyDescent="0.25">
      <c r="A171" s="75" t="s">
        <v>9</v>
      </c>
      <c r="B171" s="81">
        <v>44071</v>
      </c>
      <c r="C171" s="82" t="s">
        <v>174</v>
      </c>
      <c r="D171" s="83">
        <v>25.51</v>
      </c>
      <c r="E171" s="80" t="s">
        <v>185</v>
      </c>
      <c r="F171" s="45">
        <v>200</v>
      </c>
      <c r="G171" s="45">
        <v>7095</v>
      </c>
      <c r="H171" s="45">
        <v>200</v>
      </c>
      <c r="I171" s="76"/>
    </row>
    <row r="172" spans="1:9" x14ac:dyDescent="0.25">
      <c r="A172" s="75" t="s">
        <v>9</v>
      </c>
      <c r="B172" s="81">
        <v>44075</v>
      </c>
      <c r="C172" s="82" t="s">
        <v>14</v>
      </c>
      <c r="D172" s="83">
        <v>19.96</v>
      </c>
      <c r="E172" s="80" t="s">
        <v>183</v>
      </c>
      <c r="F172" s="45">
        <v>200</v>
      </c>
      <c r="G172" s="45">
        <v>5925</v>
      </c>
      <c r="H172" s="45">
        <v>260</v>
      </c>
      <c r="I172" s="76"/>
    </row>
    <row r="173" spans="1:9" x14ac:dyDescent="0.25">
      <c r="A173" s="75" t="s">
        <v>9</v>
      </c>
      <c r="B173" s="81">
        <v>44075</v>
      </c>
      <c r="C173" s="82" t="s">
        <v>169</v>
      </c>
      <c r="D173" s="83">
        <v>30.99</v>
      </c>
      <c r="E173" s="80" t="s">
        <v>186</v>
      </c>
      <c r="F173" s="45">
        <v>200</v>
      </c>
      <c r="G173" s="45">
        <v>7095</v>
      </c>
      <c r="H173" s="45">
        <v>110</v>
      </c>
      <c r="I173" s="76"/>
    </row>
    <row r="174" spans="1:9" x14ac:dyDescent="0.25">
      <c r="A174" s="75" t="s">
        <v>9</v>
      </c>
      <c r="B174" s="81">
        <v>44075</v>
      </c>
      <c r="C174" s="82" t="s">
        <v>187</v>
      </c>
      <c r="D174" s="83">
        <v>35.89</v>
      </c>
      <c r="E174" s="80" t="s">
        <v>186</v>
      </c>
      <c r="F174" s="45">
        <v>200</v>
      </c>
      <c r="G174" s="45">
        <v>7095</v>
      </c>
      <c r="H174" s="45">
        <v>110</v>
      </c>
      <c r="I174" s="76"/>
    </row>
    <row r="175" spans="1:9" x14ac:dyDescent="0.25">
      <c r="A175" s="75" t="s">
        <v>9</v>
      </c>
      <c r="B175" s="81">
        <v>44077</v>
      </c>
      <c r="C175" s="82" t="s">
        <v>173</v>
      </c>
      <c r="D175" s="83">
        <v>22.02</v>
      </c>
      <c r="E175" s="80" t="s">
        <v>188</v>
      </c>
      <c r="F175" s="45">
        <v>200</v>
      </c>
      <c r="G175" s="45">
        <v>7095</v>
      </c>
      <c r="H175" s="45">
        <v>110</v>
      </c>
      <c r="I175" s="76"/>
    </row>
    <row r="176" spans="1:9" x14ac:dyDescent="0.25">
      <c r="A176" s="75" t="s">
        <v>9</v>
      </c>
      <c r="B176" s="81">
        <v>44077</v>
      </c>
      <c r="C176" s="82" t="s">
        <v>175</v>
      </c>
      <c r="D176" s="83">
        <v>43.06</v>
      </c>
      <c r="E176" s="80" t="s">
        <v>188</v>
      </c>
      <c r="F176" s="45">
        <v>200</v>
      </c>
      <c r="G176" s="45">
        <v>7095</v>
      </c>
      <c r="H176" s="45">
        <v>110</v>
      </c>
      <c r="I176" s="76"/>
    </row>
    <row r="177" spans="1:9" x14ac:dyDescent="0.25">
      <c r="A177" s="75" t="s">
        <v>9</v>
      </c>
      <c r="B177" s="81">
        <v>44082</v>
      </c>
      <c r="C177" s="82" t="s">
        <v>177</v>
      </c>
      <c r="D177" s="83">
        <v>35.29</v>
      </c>
      <c r="E177" s="80" t="s">
        <v>189</v>
      </c>
      <c r="F177" s="45">
        <v>200</v>
      </c>
      <c r="G177" s="45">
        <v>7095</v>
      </c>
      <c r="H177" s="45">
        <v>110</v>
      </c>
      <c r="I177" s="76"/>
    </row>
    <row r="178" spans="1:9" x14ac:dyDescent="0.25">
      <c r="A178" s="75" t="s">
        <v>9</v>
      </c>
      <c r="B178" s="81">
        <v>44083</v>
      </c>
      <c r="C178" s="82" t="s">
        <v>12</v>
      </c>
      <c r="D178" s="83">
        <v>59.7</v>
      </c>
      <c r="E178" s="80" t="s">
        <v>13</v>
      </c>
      <c r="F178" s="45">
        <v>200</v>
      </c>
      <c r="G178" s="45">
        <v>7021</v>
      </c>
      <c r="H178" s="45">
        <v>260</v>
      </c>
      <c r="I178" s="76"/>
    </row>
    <row r="179" spans="1:9" x14ac:dyDescent="0.25">
      <c r="A179" s="75" t="s">
        <v>9</v>
      </c>
      <c r="B179" s="81">
        <v>44086</v>
      </c>
      <c r="C179" s="82" t="s">
        <v>130</v>
      </c>
      <c r="D179" s="83">
        <v>40.89</v>
      </c>
      <c r="E179" s="80" t="s">
        <v>190</v>
      </c>
      <c r="F179" s="45">
        <v>200</v>
      </c>
      <c r="G179" s="45">
        <v>7095</v>
      </c>
      <c r="H179" s="45">
        <v>252</v>
      </c>
      <c r="I179" s="76">
        <v>23</v>
      </c>
    </row>
    <row r="180" spans="1:9" x14ac:dyDescent="0.25">
      <c r="A180" s="75" t="s">
        <v>9</v>
      </c>
      <c r="B180" s="81">
        <v>44084</v>
      </c>
      <c r="C180" s="82" t="s">
        <v>191</v>
      </c>
      <c r="D180" s="83">
        <v>39.869999999999997</v>
      </c>
      <c r="E180" s="80" t="s">
        <v>179</v>
      </c>
      <c r="F180" s="45">
        <v>200</v>
      </c>
      <c r="G180" s="45">
        <v>7095</v>
      </c>
      <c r="H180" s="45">
        <v>256</v>
      </c>
      <c r="I180" s="76"/>
    </row>
    <row r="181" spans="1:9" x14ac:dyDescent="0.25">
      <c r="A181" s="75" t="s">
        <v>9</v>
      </c>
      <c r="B181" s="81">
        <v>44088</v>
      </c>
      <c r="C181" s="82" t="s">
        <v>169</v>
      </c>
      <c r="D181" s="83">
        <v>34.799999999999997</v>
      </c>
      <c r="E181" s="80" t="s">
        <v>192</v>
      </c>
      <c r="F181" s="45">
        <v>200</v>
      </c>
      <c r="G181" s="45">
        <v>7095</v>
      </c>
      <c r="H181" s="45">
        <v>260</v>
      </c>
      <c r="I181" s="76"/>
    </row>
    <row r="182" spans="1:9" x14ac:dyDescent="0.25">
      <c r="A182" s="75" t="s">
        <v>9</v>
      </c>
      <c r="B182" s="81">
        <v>44089</v>
      </c>
      <c r="C182" s="82" t="s">
        <v>176</v>
      </c>
      <c r="D182" s="83">
        <v>22.16</v>
      </c>
      <c r="E182" s="80" t="s">
        <v>189</v>
      </c>
      <c r="F182" s="45">
        <v>200</v>
      </c>
      <c r="G182" s="45">
        <v>7095</v>
      </c>
      <c r="H182" s="45">
        <v>110</v>
      </c>
      <c r="I182" s="76"/>
    </row>
    <row r="183" spans="1:9" x14ac:dyDescent="0.25">
      <c r="A183" s="75" t="s">
        <v>9</v>
      </c>
      <c r="B183" s="81">
        <v>44091</v>
      </c>
      <c r="C183" s="82" t="s">
        <v>177</v>
      </c>
      <c r="D183" s="83">
        <v>35.29</v>
      </c>
      <c r="E183" s="80" t="s">
        <v>193</v>
      </c>
      <c r="F183" s="45">
        <v>200</v>
      </c>
      <c r="G183" s="45">
        <v>7095</v>
      </c>
      <c r="H183" s="45">
        <v>999</v>
      </c>
      <c r="I183" s="76"/>
    </row>
    <row r="184" spans="1:9" x14ac:dyDescent="0.25">
      <c r="A184" s="75" t="s">
        <v>9</v>
      </c>
      <c r="B184" s="81">
        <v>44091</v>
      </c>
      <c r="C184" s="82" t="s">
        <v>175</v>
      </c>
      <c r="D184" s="83">
        <v>39.89</v>
      </c>
      <c r="E184" s="80" t="s">
        <v>193</v>
      </c>
      <c r="F184" s="45">
        <v>200</v>
      </c>
      <c r="G184" s="45">
        <v>7095</v>
      </c>
      <c r="H184" s="45">
        <v>999</v>
      </c>
      <c r="I184" s="76"/>
    </row>
    <row r="185" spans="1:9" x14ac:dyDescent="0.25">
      <c r="A185" s="75" t="s">
        <v>9</v>
      </c>
      <c r="B185" s="59">
        <v>44094</v>
      </c>
      <c r="C185" s="60" t="s">
        <v>194</v>
      </c>
      <c r="D185" s="61">
        <v>260.67</v>
      </c>
      <c r="E185" s="58" t="s">
        <v>195</v>
      </c>
      <c r="F185" s="45">
        <v>200</v>
      </c>
      <c r="G185" s="45">
        <v>7130</v>
      </c>
      <c r="H185" s="45">
        <v>263</v>
      </c>
      <c r="I185" s="45"/>
    </row>
    <row r="186" spans="1:9" x14ac:dyDescent="0.25">
      <c r="A186" s="75" t="s">
        <v>9</v>
      </c>
      <c r="B186" s="59">
        <v>44092</v>
      </c>
      <c r="C186" s="60" t="s">
        <v>130</v>
      </c>
      <c r="D186" s="61">
        <v>19.579999999999998</v>
      </c>
      <c r="E186" s="58" t="s">
        <v>196</v>
      </c>
      <c r="F186" s="45">
        <v>200</v>
      </c>
      <c r="G186" s="45">
        <v>7095</v>
      </c>
      <c r="H186" s="45">
        <v>260</v>
      </c>
      <c r="I186" s="76"/>
    </row>
    <row r="187" spans="1:9" x14ac:dyDescent="0.25">
      <c r="A187" s="75" t="s">
        <v>9</v>
      </c>
      <c r="B187" s="59">
        <v>44095</v>
      </c>
      <c r="C187" s="60" t="s">
        <v>169</v>
      </c>
      <c r="D187" s="61">
        <v>25.68</v>
      </c>
      <c r="E187" s="58" t="s">
        <v>197</v>
      </c>
      <c r="F187" s="45">
        <v>200</v>
      </c>
      <c r="G187" s="45">
        <v>5930</v>
      </c>
      <c r="H187" s="45">
        <v>260</v>
      </c>
      <c r="I187" s="76"/>
    </row>
    <row r="188" spans="1:9" x14ac:dyDescent="0.25">
      <c r="A188" s="75" t="s">
        <v>9</v>
      </c>
      <c r="B188" s="59">
        <v>44096</v>
      </c>
      <c r="C188" s="60" t="s">
        <v>12</v>
      </c>
      <c r="D188" s="61">
        <v>63</v>
      </c>
      <c r="E188" s="58" t="s">
        <v>13</v>
      </c>
      <c r="F188" s="45">
        <v>200</v>
      </c>
      <c r="G188" s="45">
        <v>7021</v>
      </c>
      <c r="H188" s="45">
        <v>260</v>
      </c>
      <c r="I188" s="76"/>
    </row>
    <row r="189" spans="1:9" x14ac:dyDescent="0.25">
      <c r="A189" s="75" t="s">
        <v>9</v>
      </c>
      <c r="B189" s="59">
        <v>44096</v>
      </c>
      <c r="C189" s="60" t="s">
        <v>129</v>
      </c>
      <c r="D189" s="61">
        <v>17</v>
      </c>
      <c r="E189" s="58" t="s">
        <v>183</v>
      </c>
      <c r="F189" s="45">
        <v>200</v>
      </c>
      <c r="G189" s="45">
        <v>5925</v>
      </c>
      <c r="H189" s="45">
        <v>260</v>
      </c>
      <c r="I189" s="76"/>
    </row>
    <row r="190" spans="1:9" x14ac:dyDescent="0.25">
      <c r="A190" s="75" t="s">
        <v>9</v>
      </c>
      <c r="B190" s="59">
        <v>44096</v>
      </c>
      <c r="C190" s="60" t="s">
        <v>191</v>
      </c>
      <c r="D190" s="47">
        <v>36.11</v>
      </c>
      <c r="E190" s="58" t="s">
        <v>198</v>
      </c>
      <c r="F190" s="45">
        <v>200</v>
      </c>
      <c r="G190" s="45">
        <v>7095</v>
      </c>
      <c r="H190" s="45">
        <v>110</v>
      </c>
      <c r="I190" s="76"/>
    </row>
    <row r="191" spans="1:9" x14ac:dyDescent="0.25">
      <c r="A191" s="75" t="s">
        <v>9</v>
      </c>
      <c r="B191" s="59">
        <v>44097</v>
      </c>
      <c r="C191" s="60" t="s">
        <v>156</v>
      </c>
      <c r="D191" s="47">
        <v>47.85</v>
      </c>
      <c r="E191" s="58" t="s">
        <v>198</v>
      </c>
      <c r="F191" s="45">
        <v>200</v>
      </c>
      <c r="G191" s="45">
        <v>7095</v>
      </c>
      <c r="H191" s="45">
        <v>110</v>
      </c>
      <c r="I191" s="76"/>
    </row>
    <row r="192" spans="1:9" x14ac:dyDescent="0.25">
      <c r="A192" s="75" t="s">
        <v>9</v>
      </c>
      <c r="B192" s="59">
        <v>44098</v>
      </c>
      <c r="C192" s="60" t="s">
        <v>177</v>
      </c>
      <c r="D192" s="47">
        <v>39.29</v>
      </c>
      <c r="E192" s="58" t="s">
        <v>199</v>
      </c>
      <c r="F192" s="45">
        <v>200</v>
      </c>
      <c r="G192" s="45">
        <v>7095</v>
      </c>
      <c r="H192" s="45">
        <v>260</v>
      </c>
      <c r="I192" s="76"/>
    </row>
    <row r="193" spans="1:9" x14ac:dyDescent="0.25">
      <c r="A193" s="75" t="s">
        <v>9</v>
      </c>
      <c r="B193" s="59">
        <v>44099</v>
      </c>
      <c r="C193" s="60" t="s">
        <v>130</v>
      </c>
      <c r="D193" s="47">
        <v>23.1</v>
      </c>
      <c r="E193" s="58" t="s">
        <v>200</v>
      </c>
      <c r="F193" s="45">
        <v>200</v>
      </c>
      <c r="G193" s="45">
        <v>7095</v>
      </c>
      <c r="H193" s="45">
        <v>256</v>
      </c>
      <c r="I193" s="76"/>
    </row>
    <row r="194" spans="1:9" x14ac:dyDescent="0.25">
      <c r="A194" s="75" t="s">
        <v>9</v>
      </c>
      <c r="B194" s="81">
        <v>44102</v>
      </c>
      <c r="C194" s="82" t="s">
        <v>169</v>
      </c>
      <c r="D194" s="83">
        <v>34.96</v>
      </c>
      <c r="E194" s="80" t="s">
        <v>201</v>
      </c>
      <c r="F194" s="45">
        <v>200</v>
      </c>
      <c r="G194" s="45">
        <v>7095</v>
      </c>
      <c r="H194" s="45">
        <v>110</v>
      </c>
      <c r="I194" s="76"/>
    </row>
    <row r="195" spans="1:9" x14ac:dyDescent="0.25">
      <c r="A195" s="75" t="s">
        <v>9</v>
      </c>
      <c r="B195" s="81">
        <v>44103</v>
      </c>
      <c r="C195" s="82" t="s">
        <v>14</v>
      </c>
      <c r="D195" s="83">
        <v>19.96</v>
      </c>
      <c r="E195" s="80" t="s">
        <v>183</v>
      </c>
      <c r="F195" s="45">
        <v>200</v>
      </c>
      <c r="G195" s="45">
        <v>5925</v>
      </c>
      <c r="H195" s="45">
        <v>260</v>
      </c>
      <c r="I195" s="76"/>
    </row>
    <row r="196" spans="1:9" x14ac:dyDescent="0.25">
      <c r="A196" s="75" t="s">
        <v>9</v>
      </c>
      <c r="B196" s="81">
        <v>44105</v>
      </c>
      <c r="C196" s="82" t="s">
        <v>175</v>
      </c>
      <c r="D196" s="83">
        <v>32.08</v>
      </c>
      <c r="E196" s="80" t="s">
        <v>202</v>
      </c>
      <c r="F196" s="45">
        <v>200</v>
      </c>
      <c r="G196" s="45">
        <v>7095</v>
      </c>
      <c r="H196" s="45">
        <v>260</v>
      </c>
      <c r="I196" s="76"/>
    </row>
    <row r="197" spans="1:9" x14ac:dyDescent="0.25">
      <c r="A197" s="75" t="s">
        <v>9</v>
      </c>
      <c r="B197" s="81">
        <v>44106</v>
      </c>
      <c r="C197" s="82" t="s">
        <v>130</v>
      </c>
      <c r="D197" s="83">
        <v>32.520000000000003</v>
      </c>
      <c r="E197" s="80" t="s">
        <v>200</v>
      </c>
      <c r="F197" s="45">
        <v>200</v>
      </c>
      <c r="G197" s="45">
        <v>7095</v>
      </c>
      <c r="H197" s="45">
        <v>256</v>
      </c>
      <c r="I197" s="76"/>
    </row>
    <row r="198" spans="1:9" x14ac:dyDescent="0.25">
      <c r="A198" s="75" t="s">
        <v>9</v>
      </c>
      <c r="B198" s="81">
        <v>44110</v>
      </c>
      <c r="C198" s="82" t="s">
        <v>12</v>
      </c>
      <c r="D198" s="83">
        <v>49.5</v>
      </c>
      <c r="E198" s="80" t="s">
        <v>13</v>
      </c>
      <c r="F198" s="45">
        <v>200</v>
      </c>
      <c r="G198" s="45">
        <v>7021</v>
      </c>
      <c r="H198" s="45">
        <v>260</v>
      </c>
      <c r="I198" s="76"/>
    </row>
    <row r="199" spans="1:9" x14ac:dyDescent="0.25">
      <c r="A199" s="75" t="s">
        <v>9</v>
      </c>
      <c r="B199" s="81">
        <v>44112</v>
      </c>
      <c r="C199" s="82" t="s">
        <v>177</v>
      </c>
      <c r="D199" s="83">
        <v>34.69</v>
      </c>
      <c r="E199" s="80" t="s">
        <v>203</v>
      </c>
      <c r="F199" s="45">
        <v>200</v>
      </c>
      <c r="G199" s="45">
        <v>7095</v>
      </c>
      <c r="H199" s="45">
        <v>110</v>
      </c>
      <c r="I199" s="76"/>
    </row>
    <row r="200" spans="1:9" x14ac:dyDescent="0.25">
      <c r="A200" s="75" t="s">
        <v>9</v>
      </c>
      <c r="B200" s="81">
        <v>44112</v>
      </c>
      <c r="C200" s="82" t="s">
        <v>175</v>
      </c>
      <c r="D200" s="83">
        <v>43.06</v>
      </c>
      <c r="E200" s="80" t="s">
        <v>203</v>
      </c>
      <c r="F200" s="45">
        <v>200</v>
      </c>
      <c r="G200" s="45">
        <v>7095</v>
      </c>
      <c r="H200" s="45">
        <v>110</v>
      </c>
      <c r="I200" s="76"/>
    </row>
    <row r="201" spans="1:9" x14ac:dyDescent="0.25">
      <c r="A201" s="75" t="s">
        <v>9</v>
      </c>
      <c r="B201" s="81">
        <v>44116</v>
      </c>
      <c r="C201" s="82" t="s">
        <v>169</v>
      </c>
      <c r="D201" s="83">
        <v>30.19</v>
      </c>
      <c r="E201" s="80" t="s">
        <v>204</v>
      </c>
      <c r="F201" s="45">
        <v>200</v>
      </c>
      <c r="G201" s="45">
        <v>7095</v>
      </c>
      <c r="H201" s="45">
        <v>260</v>
      </c>
      <c r="I201" s="76"/>
    </row>
    <row r="202" spans="1:9" x14ac:dyDescent="0.25">
      <c r="A202" s="75" t="s">
        <v>9</v>
      </c>
      <c r="B202" s="81">
        <v>44117</v>
      </c>
      <c r="C202" s="82" t="s">
        <v>191</v>
      </c>
      <c r="D202" s="83">
        <v>36.869999999999997</v>
      </c>
      <c r="E202" s="80" t="s">
        <v>205</v>
      </c>
      <c r="F202" s="45">
        <v>200</v>
      </c>
      <c r="G202" s="45">
        <v>7095</v>
      </c>
      <c r="H202" s="45">
        <v>260</v>
      </c>
      <c r="I202" s="76"/>
    </row>
    <row r="203" spans="1:9" x14ac:dyDescent="0.25">
      <c r="A203" s="75" t="s">
        <v>9</v>
      </c>
      <c r="B203" s="81">
        <v>44119</v>
      </c>
      <c r="C203" s="82" t="s">
        <v>175</v>
      </c>
      <c r="D203" s="83">
        <v>39.799999999999997</v>
      </c>
      <c r="E203" s="80" t="s">
        <v>206</v>
      </c>
      <c r="F203" s="45">
        <v>200</v>
      </c>
      <c r="G203" s="45">
        <v>7095</v>
      </c>
      <c r="H203" s="45">
        <v>297</v>
      </c>
      <c r="I203" s="76"/>
    </row>
    <row r="204" spans="1:9" x14ac:dyDescent="0.25">
      <c r="A204" s="75" t="s">
        <v>9</v>
      </c>
      <c r="B204" s="81">
        <v>44120</v>
      </c>
      <c r="C204" s="82" t="s">
        <v>130</v>
      </c>
      <c r="D204" s="83">
        <v>39.159999999999997</v>
      </c>
      <c r="E204" s="80" t="s">
        <v>200</v>
      </c>
      <c r="F204" s="45">
        <v>200</v>
      </c>
      <c r="G204" s="45">
        <v>7095</v>
      </c>
      <c r="H204" s="45">
        <v>256</v>
      </c>
      <c r="I204" s="76"/>
    </row>
    <row r="205" spans="1:9" x14ac:dyDescent="0.25">
      <c r="A205" s="75" t="s">
        <v>9</v>
      </c>
      <c r="B205" s="81">
        <v>44124</v>
      </c>
      <c r="C205" s="82" t="s">
        <v>129</v>
      </c>
      <c r="D205" s="83">
        <v>17</v>
      </c>
      <c r="E205" s="80" t="s">
        <v>183</v>
      </c>
      <c r="F205" s="45">
        <v>200</v>
      </c>
      <c r="G205" s="45">
        <v>5925</v>
      </c>
      <c r="H205" s="45">
        <v>260</v>
      </c>
      <c r="I205" s="76"/>
    </row>
    <row r="206" spans="1:9" x14ac:dyDescent="0.25">
      <c r="A206" s="75" t="s">
        <v>9</v>
      </c>
      <c r="B206" s="59">
        <v>44126</v>
      </c>
      <c r="C206" s="60" t="s">
        <v>177</v>
      </c>
      <c r="D206" s="61">
        <v>37.520000000000003</v>
      </c>
      <c r="E206" s="58" t="s">
        <v>207</v>
      </c>
      <c r="F206" s="45">
        <v>200</v>
      </c>
      <c r="G206" s="45">
        <v>7095</v>
      </c>
      <c r="H206" s="45">
        <v>260</v>
      </c>
      <c r="I206" s="45"/>
    </row>
    <row r="207" spans="1:9" x14ac:dyDescent="0.25">
      <c r="A207" s="75" t="s">
        <v>9</v>
      </c>
      <c r="B207" s="59">
        <v>44126</v>
      </c>
      <c r="C207" s="60" t="s">
        <v>175</v>
      </c>
      <c r="D207" s="61">
        <v>38.06</v>
      </c>
      <c r="E207" s="58" t="s">
        <v>200</v>
      </c>
      <c r="F207" s="45">
        <v>200</v>
      </c>
      <c r="G207" s="45">
        <v>7095</v>
      </c>
      <c r="H207" s="45">
        <v>256</v>
      </c>
      <c r="I207" s="76"/>
    </row>
    <row r="208" spans="1:9" x14ac:dyDescent="0.25">
      <c r="A208" s="75" t="s">
        <v>9</v>
      </c>
      <c r="B208" s="59">
        <v>44128</v>
      </c>
      <c r="C208" s="60" t="s">
        <v>130</v>
      </c>
      <c r="D208" s="61">
        <v>39.89</v>
      </c>
      <c r="E208" s="58" t="s">
        <v>208</v>
      </c>
      <c r="F208" s="45">
        <v>200</v>
      </c>
      <c r="G208" s="45">
        <v>7095</v>
      </c>
      <c r="H208" s="45">
        <v>110</v>
      </c>
      <c r="I208" s="76"/>
    </row>
    <row r="209" spans="1:9" x14ac:dyDescent="0.25">
      <c r="A209" s="75" t="s">
        <v>9</v>
      </c>
      <c r="B209" s="59">
        <v>44127</v>
      </c>
      <c r="C209" s="60" t="s">
        <v>12</v>
      </c>
      <c r="D209" s="61">
        <v>41.45</v>
      </c>
      <c r="E209" s="58" t="s">
        <v>13</v>
      </c>
      <c r="F209" s="45">
        <v>200</v>
      </c>
      <c r="G209" s="45">
        <v>7021</v>
      </c>
      <c r="H209" s="45">
        <v>260</v>
      </c>
      <c r="I209" s="76"/>
    </row>
    <row r="210" spans="1:9" x14ac:dyDescent="0.25">
      <c r="A210" s="75" t="s">
        <v>9</v>
      </c>
      <c r="B210" s="59">
        <v>44130</v>
      </c>
      <c r="C210" s="60" t="s">
        <v>169</v>
      </c>
      <c r="D210" s="61">
        <v>29.7</v>
      </c>
      <c r="E210" s="58" t="s">
        <v>192</v>
      </c>
      <c r="F210" s="45">
        <v>200</v>
      </c>
      <c r="G210" s="45">
        <v>7095</v>
      </c>
      <c r="H210" s="45">
        <v>260</v>
      </c>
      <c r="I210" s="76"/>
    </row>
    <row r="211" spans="1:9" x14ac:dyDescent="0.25">
      <c r="A211" s="75" t="s">
        <v>9</v>
      </c>
      <c r="B211" s="59">
        <v>44131</v>
      </c>
      <c r="C211" s="60" t="s">
        <v>14</v>
      </c>
      <c r="D211" s="47">
        <v>19.96</v>
      </c>
      <c r="E211" s="58" t="s">
        <v>209</v>
      </c>
      <c r="F211" s="45">
        <v>200</v>
      </c>
      <c r="G211" s="45">
        <v>5925</v>
      </c>
      <c r="H211" s="45">
        <v>260</v>
      </c>
      <c r="I211" s="76"/>
    </row>
    <row r="212" spans="1:9" x14ac:dyDescent="0.25">
      <c r="A212" s="75" t="s">
        <v>9</v>
      </c>
      <c r="B212" s="59">
        <v>44134</v>
      </c>
      <c r="C212" s="60" t="s">
        <v>210</v>
      </c>
      <c r="D212" s="47">
        <v>69.28</v>
      </c>
      <c r="E212" s="58" t="s">
        <v>195</v>
      </c>
      <c r="F212" s="45">
        <v>200</v>
      </c>
      <c r="G212" s="45">
        <v>7130</v>
      </c>
      <c r="H212" s="45">
        <v>263</v>
      </c>
      <c r="I212" s="76"/>
    </row>
    <row r="213" spans="1:9" x14ac:dyDescent="0.25">
      <c r="A213" s="75" t="s">
        <v>9</v>
      </c>
      <c r="B213" s="59">
        <v>44138</v>
      </c>
      <c r="C213" s="60" t="s">
        <v>211</v>
      </c>
      <c r="D213" s="47">
        <v>1.38</v>
      </c>
      <c r="E213" s="58" t="s">
        <v>195</v>
      </c>
      <c r="F213" s="45">
        <v>200</v>
      </c>
      <c r="G213" s="45">
        <v>7130</v>
      </c>
      <c r="H213" s="45">
        <v>263</v>
      </c>
      <c r="I213" s="76"/>
    </row>
    <row r="214" spans="1:9" x14ac:dyDescent="0.25">
      <c r="A214" s="75" t="s">
        <v>9</v>
      </c>
      <c r="B214" s="59">
        <v>44138</v>
      </c>
      <c r="C214" s="60" t="s">
        <v>169</v>
      </c>
      <c r="D214" s="47">
        <v>29.7</v>
      </c>
      <c r="E214" s="58" t="s">
        <v>212</v>
      </c>
      <c r="F214" s="45">
        <v>200</v>
      </c>
      <c r="G214" s="45">
        <v>7095</v>
      </c>
      <c r="H214" s="45">
        <v>252</v>
      </c>
      <c r="I214" s="76"/>
    </row>
    <row r="215" spans="1:9" x14ac:dyDescent="0.25">
      <c r="A215" s="75" t="s">
        <v>9</v>
      </c>
      <c r="B215" s="81">
        <v>44140</v>
      </c>
      <c r="C215" s="82" t="s">
        <v>175</v>
      </c>
      <c r="D215" s="83">
        <v>37.799999999999997</v>
      </c>
      <c r="E215" s="80" t="s">
        <v>11</v>
      </c>
      <c r="F215" s="45">
        <v>200</v>
      </c>
      <c r="G215" s="45">
        <v>7095</v>
      </c>
      <c r="H215" s="45">
        <v>260</v>
      </c>
      <c r="I215" s="76"/>
    </row>
    <row r="216" spans="1:9" x14ac:dyDescent="0.25">
      <c r="A216" s="75" t="s">
        <v>9</v>
      </c>
      <c r="B216" s="81">
        <v>44142</v>
      </c>
      <c r="C216" s="82" t="s">
        <v>130</v>
      </c>
      <c r="D216" s="83">
        <v>39.159999999999997</v>
      </c>
      <c r="E216" s="80" t="s">
        <v>213</v>
      </c>
      <c r="F216" s="45">
        <v>200</v>
      </c>
      <c r="G216" s="45">
        <v>7095</v>
      </c>
      <c r="H216" s="45">
        <v>999</v>
      </c>
      <c r="I216" s="76"/>
    </row>
    <row r="217" spans="1:9" x14ac:dyDescent="0.25">
      <c r="A217" s="75" t="s">
        <v>9</v>
      </c>
      <c r="B217" s="81">
        <v>44140</v>
      </c>
      <c r="C217" s="82" t="s">
        <v>191</v>
      </c>
      <c r="D217" s="83">
        <v>31.76</v>
      </c>
      <c r="E217" s="80" t="s">
        <v>214</v>
      </c>
      <c r="F217" s="45">
        <v>200</v>
      </c>
      <c r="G217" s="45">
        <v>7095</v>
      </c>
      <c r="H217" s="45">
        <v>257</v>
      </c>
      <c r="I217" s="76"/>
    </row>
    <row r="218" spans="1:9" x14ac:dyDescent="0.25">
      <c r="A218" s="75" t="s">
        <v>9</v>
      </c>
      <c r="B218" s="81">
        <v>44144</v>
      </c>
      <c r="C218" s="82" t="s">
        <v>12</v>
      </c>
      <c r="D218" s="83">
        <v>48.87</v>
      </c>
      <c r="E218" s="80" t="s">
        <v>13</v>
      </c>
      <c r="F218" s="45">
        <v>200</v>
      </c>
      <c r="G218" s="45">
        <v>7021</v>
      </c>
      <c r="H218" s="45">
        <v>260</v>
      </c>
      <c r="I218" s="76"/>
    </row>
    <row r="219" spans="1:9" x14ac:dyDescent="0.25">
      <c r="A219" s="75" t="s">
        <v>9</v>
      </c>
      <c r="B219" s="81">
        <v>44147</v>
      </c>
      <c r="C219" s="82" t="s">
        <v>177</v>
      </c>
      <c r="D219" s="83">
        <v>41.76</v>
      </c>
      <c r="E219" s="80" t="s">
        <v>215</v>
      </c>
      <c r="F219" s="45">
        <v>200</v>
      </c>
      <c r="G219" s="45">
        <v>7095</v>
      </c>
      <c r="H219" s="45">
        <v>256</v>
      </c>
      <c r="I219" s="76"/>
    </row>
    <row r="220" spans="1:9" x14ac:dyDescent="0.25">
      <c r="A220" s="75" t="s">
        <v>9</v>
      </c>
      <c r="B220" s="81">
        <v>44151</v>
      </c>
      <c r="C220" s="82" t="s">
        <v>169</v>
      </c>
      <c r="D220" s="83">
        <v>33.17</v>
      </c>
      <c r="E220" s="80" t="s">
        <v>216</v>
      </c>
      <c r="F220" s="45">
        <v>200</v>
      </c>
      <c r="G220" s="45">
        <v>7095</v>
      </c>
      <c r="H220" s="45">
        <v>226</v>
      </c>
      <c r="I220" s="76"/>
    </row>
    <row r="221" spans="1:9" x14ac:dyDescent="0.25">
      <c r="A221" s="75" t="s">
        <v>9</v>
      </c>
      <c r="B221" s="81">
        <v>44152</v>
      </c>
      <c r="C221" s="82" t="s">
        <v>217</v>
      </c>
      <c r="D221" s="83">
        <v>17</v>
      </c>
      <c r="E221" s="80" t="s">
        <v>209</v>
      </c>
      <c r="F221" s="45">
        <v>200</v>
      </c>
      <c r="G221" s="45">
        <v>5925</v>
      </c>
      <c r="H221" s="45">
        <v>260</v>
      </c>
      <c r="I221" s="76"/>
    </row>
    <row r="222" spans="1:9" x14ac:dyDescent="0.25">
      <c r="A222" s="75" t="s">
        <v>9</v>
      </c>
      <c r="B222" s="81">
        <v>44154</v>
      </c>
      <c r="C222" s="82" t="s">
        <v>169</v>
      </c>
      <c r="D222" s="83">
        <v>37.26</v>
      </c>
      <c r="E222" s="80" t="s">
        <v>218</v>
      </c>
      <c r="F222" s="45">
        <v>200</v>
      </c>
      <c r="G222" s="45">
        <v>7095</v>
      </c>
      <c r="H222" s="45">
        <v>260</v>
      </c>
      <c r="I222" s="76"/>
    </row>
    <row r="223" spans="1:9" x14ac:dyDescent="0.25">
      <c r="A223" s="75" t="s">
        <v>9</v>
      </c>
      <c r="B223" s="81">
        <v>44154</v>
      </c>
      <c r="C223" s="82" t="s">
        <v>175</v>
      </c>
      <c r="D223" s="83">
        <v>38.799999999999997</v>
      </c>
      <c r="E223" s="80" t="s">
        <v>219</v>
      </c>
      <c r="F223" s="45">
        <v>200</v>
      </c>
      <c r="G223" s="45">
        <v>7095</v>
      </c>
      <c r="H223" s="45">
        <v>110</v>
      </c>
      <c r="I223" s="76"/>
    </row>
    <row r="224" spans="1:9" x14ac:dyDescent="0.25">
      <c r="A224" s="75" t="s">
        <v>9</v>
      </c>
      <c r="B224" s="59">
        <v>44154</v>
      </c>
      <c r="C224" s="60" t="s">
        <v>169</v>
      </c>
      <c r="D224" s="61">
        <v>-33.17</v>
      </c>
      <c r="E224" s="58" t="s">
        <v>220</v>
      </c>
      <c r="F224" s="45">
        <v>200</v>
      </c>
      <c r="G224" s="45">
        <v>7095</v>
      </c>
      <c r="H224" s="45">
        <v>226</v>
      </c>
      <c r="I224" s="45"/>
    </row>
    <row r="225" spans="1:9" x14ac:dyDescent="0.25">
      <c r="A225" s="75" t="s">
        <v>9</v>
      </c>
      <c r="B225" s="59">
        <v>44155</v>
      </c>
      <c r="C225" s="60" t="s">
        <v>130</v>
      </c>
      <c r="D225" s="61">
        <v>24.58</v>
      </c>
      <c r="E225" s="58" t="s">
        <v>57</v>
      </c>
      <c r="F225" s="45">
        <v>200</v>
      </c>
      <c r="G225" s="45">
        <v>7095</v>
      </c>
      <c r="H225" s="45">
        <v>256</v>
      </c>
      <c r="I225" s="76"/>
    </row>
    <row r="226" spans="1:9" x14ac:dyDescent="0.25">
      <c r="A226" s="75" t="s">
        <v>9</v>
      </c>
      <c r="B226" s="59">
        <v>44159</v>
      </c>
      <c r="C226" s="60" t="s">
        <v>177</v>
      </c>
      <c r="D226" s="61">
        <v>39.29</v>
      </c>
      <c r="E226" s="58" t="s">
        <v>221</v>
      </c>
      <c r="F226" s="45">
        <v>200</v>
      </c>
      <c r="G226" s="45">
        <v>7095</v>
      </c>
      <c r="H226" s="45">
        <v>260</v>
      </c>
      <c r="I226" s="76"/>
    </row>
    <row r="227" spans="1:9" x14ac:dyDescent="0.25">
      <c r="A227" s="75" t="s">
        <v>9</v>
      </c>
      <c r="B227" s="59">
        <v>44159</v>
      </c>
      <c r="C227" s="60" t="s">
        <v>12</v>
      </c>
      <c r="D227" s="61">
        <v>61.5</v>
      </c>
      <c r="E227" s="58" t="s">
        <v>222</v>
      </c>
      <c r="F227" s="45">
        <v>200</v>
      </c>
      <c r="G227" s="45">
        <v>7021</v>
      </c>
      <c r="H227" s="45">
        <v>260</v>
      </c>
      <c r="I227" s="76"/>
    </row>
    <row r="228" spans="1:9" x14ac:dyDescent="0.25">
      <c r="A228" s="75" t="s">
        <v>9</v>
      </c>
      <c r="B228" s="59">
        <v>44159</v>
      </c>
      <c r="C228" s="60" t="s">
        <v>14</v>
      </c>
      <c r="D228" s="61">
        <v>19.96</v>
      </c>
      <c r="E228" s="58" t="s">
        <v>160</v>
      </c>
      <c r="F228" s="45">
        <v>200</v>
      </c>
      <c r="G228" s="45">
        <v>5925</v>
      </c>
      <c r="H228" s="45">
        <v>260</v>
      </c>
      <c r="I228" s="76"/>
    </row>
    <row r="229" spans="1:9" x14ac:dyDescent="0.25">
      <c r="A229" s="75" t="s">
        <v>9</v>
      </c>
      <c r="B229" s="59">
        <v>44166</v>
      </c>
      <c r="C229" s="60" t="s">
        <v>133</v>
      </c>
      <c r="D229" s="47">
        <v>32.020000000000003</v>
      </c>
      <c r="E229" s="58" t="s">
        <v>223</v>
      </c>
      <c r="F229" s="45">
        <v>200</v>
      </c>
      <c r="G229" s="45">
        <v>5930</v>
      </c>
      <c r="H229" s="45">
        <v>260</v>
      </c>
      <c r="I229" s="76"/>
    </row>
    <row r="230" spans="1:9" x14ac:dyDescent="0.25">
      <c r="A230" s="75" t="s">
        <v>9</v>
      </c>
      <c r="B230" s="59">
        <v>44167</v>
      </c>
      <c r="C230" s="60" t="s">
        <v>174</v>
      </c>
      <c r="D230" s="47">
        <v>25.51</v>
      </c>
      <c r="E230" s="58" t="s">
        <v>224</v>
      </c>
      <c r="F230" s="45">
        <v>200</v>
      </c>
      <c r="G230" s="45">
        <v>7095</v>
      </c>
      <c r="H230" s="45">
        <v>252</v>
      </c>
      <c r="I230" s="76"/>
    </row>
    <row r="231" spans="1:9" x14ac:dyDescent="0.25">
      <c r="A231" s="75" t="s">
        <v>9</v>
      </c>
      <c r="B231" s="59">
        <v>44168</v>
      </c>
      <c r="C231" s="60" t="s">
        <v>173</v>
      </c>
      <c r="D231" s="47">
        <v>22.46</v>
      </c>
      <c r="E231" s="58" t="s">
        <v>57</v>
      </c>
      <c r="F231" s="45">
        <v>200</v>
      </c>
      <c r="G231" s="45">
        <v>7095</v>
      </c>
      <c r="H231" s="45">
        <v>256</v>
      </c>
      <c r="I231" s="76"/>
    </row>
    <row r="232" spans="1:9" x14ac:dyDescent="0.25">
      <c r="A232" s="75" t="s">
        <v>9</v>
      </c>
      <c r="B232" s="59">
        <v>44168</v>
      </c>
      <c r="C232" s="60" t="s">
        <v>175</v>
      </c>
      <c r="D232" s="47">
        <v>34.799999999999997</v>
      </c>
      <c r="E232" s="58" t="s">
        <v>57</v>
      </c>
      <c r="F232" s="45">
        <v>200</v>
      </c>
      <c r="G232" s="45">
        <v>7095</v>
      </c>
      <c r="H232" s="45">
        <v>256</v>
      </c>
      <c r="I232" s="76"/>
    </row>
    <row r="233" spans="1:9" x14ac:dyDescent="0.25">
      <c r="A233" s="75" t="s">
        <v>9</v>
      </c>
      <c r="B233" s="81">
        <v>44169</v>
      </c>
      <c r="C233" s="82" t="s">
        <v>130</v>
      </c>
      <c r="D233" s="83">
        <v>43.16</v>
      </c>
      <c r="E233" s="80" t="s">
        <v>225</v>
      </c>
      <c r="F233" s="45">
        <v>200</v>
      </c>
      <c r="G233" s="45">
        <v>7095</v>
      </c>
      <c r="H233" s="45">
        <v>252</v>
      </c>
      <c r="I233" s="76"/>
    </row>
    <row r="234" spans="1:9" x14ac:dyDescent="0.25">
      <c r="A234" s="75" t="s">
        <v>9</v>
      </c>
      <c r="B234" s="81">
        <v>44172</v>
      </c>
      <c r="C234" s="82" t="s">
        <v>177</v>
      </c>
      <c r="D234" s="83">
        <v>30.26</v>
      </c>
      <c r="E234" s="80" t="s">
        <v>226</v>
      </c>
      <c r="F234" s="45">
        <v>200</v>
      </c>
      <c r="G234" s="45">
        <v>7095</v>
      </c>
      <c r="H234" s="45">
        <v>257</v>
      </c>
      <c r="I234" s="76"/>
    </row>
    <row r="235" spans="1:9" x14ac:dyDescent="0.25">
      <c r="A235" s="75" t="s">
        <v>9</v>
      </c>
      <c r="B235" s="81">
        <v>44175</v>
      </c>
      <c r="C235" s="82" t="s">
        <v>133</v>
      </c>
      <c r="D235" s="83">
        <v>33.020000000000003</v>
      </c>
      <c r="E235" s="80" t="s">
        <v>227</v>
      </c>
      <c r="F235" s="45">
        <v>200</v>
      </c>
      <c r="G235" s="45">
        <v>7095</v>
      </c>
      <c r="H235" s="45">
        <v>257</v>
      </c>
      <c r="I235" s="76"/>
    </row>
    <row r="236" spans="1:9" x14ac:dyDescent="0.25">
      <c r="A236" s="75" t="s">
        <v>9</v>
      </c>
      <c r="B236" s="81">
        <v>44175</v>
      </c>
      <c r="C236" s="82" t="s">
        <v>191</v>
      </c>
      <c r="D236" s="83">
        <v>32.25</v>
      </c>
      <c r="E236" s="80" t="s">
        <v>228</v>
      </c>
      <c r="F236" s="45">
        <v>200</v>
      </c>
      <c r="G236" s="45">
        <v>7095</v>
      </c>
      <c r="H236" s="45">
        <v>256</v>
      </c>
      <c r="I236" s="76"/>
    </row>
    <row r="237" spans="1:9" x14ac:dyDescent="0.25">
      <c r="A237" s="75" t="s">
        <v>9</v>
      </c>
      <c r="B237" s="81">
        <v>44176</v>
      </c>
      <c r="C237" s="82" t="s">
        <v>130</v>
      </c>
      <c r="D237" s="83">
        <v>40.24</v>
      </c>
      <c r="E237" s="80" t="s">
        <v>229</v>
      </c>
      <c r="F237" s="45">
        <v>200</v>
      </c>
      <c r="G237" s="45">
        <v>7095</v>
      </c>
      <c r="H237" s="45">
        <v>252</v>
      </c>
      <c r="I237" s="76"/>
    </row>
    <row r="238" spans="1:9" x14ac:dyDescent="0.25">
      <c r="A238" s="75" t="s">
        <v>9</v>
      </c>
      <c r="B238" s="81">
        <v>44179</v>
      </c>
      <c r="C238" s="82" t="s">
        <v>177</v>
      </c>
      <c r="D238" s="83">
        <v>38.29</v>
      </c>
      <c r="E238" s="80" t="s">
        <v>230</v>
      </c>
      <c r="F238" s="45">
        <v>200</v>
      </c>
      <c r="G238" s="45">
        <v>7095</v>
      </c>
      <c r="H238" s="45">
        <v>211</v>
      </c>
      <c r="I238" s="76"/>
    </row>
    <row r="239" spans="1:9" x14ac:dyDescent="0.25">
      <c r="A239" s="75" t="s">
        <v>9</v>
      </c>
      <c r="B239" s="81">
        <v>44179</v>
      </c>
      <c r="C239" s="82" t="s">
        <v>231</v>
      </c>
      <c r="D239" s="83">
        <v>51.65</v>
      </c>
      <c r="E239" s="80" t="s">
        <v>222</v>
      </c>
      <c r="F239" s="45">
        <v>200</v>
      </c>
      <c r="G239" s="45">
        <v>7021</v>
      </c>
      <c r="H239" s="45">
        <v>260</v>
      </c>
      <c r="I239" s="76"/>
    </row>
    <row r="240" spans="1:9" x14ac:dyDescent="0.25">
      <c r="A240" s="75" t="s">
        <v>9</v>
      </c>
      <c r="B240" s="81">
        <v>44180</v>
      </c>
      <c r="C240" s="82" t="s">
        <v>176</v>
      </c>
      <c r="D240" s="83">
        <v>21.85</v>
      </c>
      <c r="E240" s="80" t="s">
        <v>232</v>
      </c>
      <c r="F240" s="45">
        <v>200</v>
      </c>
      <c r="G240" s="45">
        <v>7095</v>
      </c>
      <c r="H240" s="45">
        <v>257</v>
      </c>
      <c r="I240" s="76"/>
    </row>
    <row r="241" spans="1:9" x14ac:dyDescent="0.25">
      <c r="A241" s="75" t="s">
        <v>9</v>
      </c>
      <c r="B241" s="81">
        <v>44180</v>
      </c>
      <c r="C241" s="82" t="s">
        <v>217</v>
      </c>
      <c r="D241" s="83">
        <v>17</v>
      </c>
      <c r="E241" s="80" t="s">
        <v>160</v>
      </c>
      <c r="F241" s="45">
        <v>200</v>
      </c>
      <c r="G241" s="45">
        <v>5925</v>
      </c>
      <c r="H241" s="45">
        <v>260</v>
      </c>
      <c r="I241" s="76"/>
    </row>
    <row r="242" spans="1:9" x14ac:dyDescent="0.25">
      <c r="A242" s="75" t="s">
        <v>9</v>
      </c>
      <c r="B242" s="81">
        <v>44182</v>
      </c>
      <c r="C242" s="82" t="s">
        <v>154</v>
      </c>
      <c r="D242" s="83">
        <v>26.07</v>
      </c>
      <c r="E242" s="80" t="s">
        <v>57</v>
      </c>
      <c r="F242" s="45">
        <v>200</v>
      </c>
      <c r="G242" s="45">
        <v>7095</v>
      </c>
      <c r="H242" s="45">
        <v>256</v>
      </c>
      <c r="I242" s="76"/>
    </row>
    <row r="243" spans="1:9" x14ac:dyDescent="0.25">
      <c r="A243" s="75" t="s">
        <v>9</v>
      </c>
      <c r="B243" s="81">
        <v>44182</v>
      </c>
      <c r="C243" s="82" t="s">
        <v>175</v>
      </c>
      <c r="D243" s="83">
        <v>34.799999999999997</v>
      </c>
      <c r="E243" s="80" t="s">
        <v>233</v>
      </c>
      <c r="F243" s="45">
        <v>200</v>
      </c>
      <c r="G243" s="45">
        <v>7095</v>
      </c>
      <c r="H243" s="45">
        <v>110</v>
      </c>
      <c r="I243" s="76"/>
    </row>
    <row r="244" spans="1:9" x14ac:dyDescent="0.25">
      <c r="A244" s="77" t="s">
        <v>63</v>
      </c>
      <c r="B244" s="84"/>
      <c r="C244" s="85"/>
      <c r="D244" s="79">
        <f>SUBTOTAL(109,Table814[Amount])</f>
        <v>14770.789999999992</v>
      </c>
      <c r="E244" s="86"/>
      <c r="F244" s="87"/>
      <c r="G244" s="87"/>
      <c r="H244" s="87"/>
      <c r="I244" s="88"/>
    </row>
  </sheetData>
  <sheetProtection sort="0" autoFilter="0"/>
  <dataValidations disablePrompts="1" count="4">
    <dataValidation type="whole" allowBlank="1" showInputMessage="1" showErrorMessage="1" errorTitle="ORG UNIT ERROR" error="Must be a 3 digit number." promptTitle="ORG UNIT" prompt="3 digit number" sqref="F2:F243">
      <formula1>100</formula1>
      <formula2>999</formula2>
    </dataValidation>
    <dataValidation type="whole" allowBlank="1" showInputMessage="1" showErrorMessage="1" errorTitle="GL CODE ERROR" error="Must be a four digit number" promptTitle="GL CODE" prompt="4 digit number" sqref="G2:G243">
      <formula1>1000</formula1>
      <formula2>9999</formula2>
    </dataValidation>
    <dataValidation type="whole" allowBlank="1" showInputMessage="1" showErrorMessage="1" errorTitle="EVENT CODE ERROR" error="Must be blank OR a two digit number between 10 and 99" promptTitle="EVENT CODE" prompt="2 digit number_x000a_Examples:_x000a_SBAC - 85_x000a_Council/RTSC - 86" sqref="I2:I243">
      <formula1>10</formula1>
      <formula2>99</formula2>
    </dataValidation>
    <dataValidation type="whole" allowBlank="1" showInputMessage="1" showErrorMessage="1" errorTitle="ACTIVITY CODE ERROR" error="Must be a 2 digit number between 100 and 999" promptTitle="ACTIVITY CODE" prompt="2 digit number between 100 and 999_x000a_If you are used to using four digit activity codes ending in two (such as 1102), drop the two in the last digit." sqref="H2:H243">
      <formula1>100</formula1>
      <formula2>999</formula2>
    </dataValidation>
  </dataValidations>
  <pageMargins left="0.7" right="0.7" top="0.75" bottom="0.75" header="0.3" footer="0.3"/>
  <pageSetup orientation="portrait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I25"/>
  <sheetViews>
    <sheetView workbookViewId="0">
      <pane ySplit="1" topLeftCell="A8" activePane="bottomLeft" state="frozen"/>
      <selection activeCell="K7" sqref="K7"/>
      <selection pane="bottomLeft" activeCell="K7" sqref="K7"/>
    </sheetView>
  </sheetViews>
  <sheetFormatPr defaultColWidth="8.85546875" defaultRowHeight="15" x14ac:dyDescent="0.25"/>
  <cols>
    <col min="1" max="1" width="11.42578125" style="26" bestFit="1" customWidth="1"/>
    <col min="2" max="2" width="15.7109375" style="27" bestFit="1" customWidth="1"/>
    <col min="3" max="3" width="41.7109375" style="28" bestFit="1" customWidth="1"/>
    <col min="4" max="4" width="12.7109375" style="29" bestFit="1" customWidth="1"/>
    <col min="5" max="5" width="46.7109375" style="28" customWidth="1"/>
    <col min="6" max="6" width="8.140625" style="30" customWidth="1"/>
    <col min="7" max="7" width="9.42578125" style="31" customWidth="1"/>
    <col min="8" max="8" width="9.140625" style="31" customWidth="1"/>
    <col min="9" max="9" width="8.7109375" style="32" customWidth="1"/>
  </cols>
  <sheetData>
    <row r="1" spans="1:9" ht="30" x14ac:dyDescent="0.25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6" t="s">
        <v>5</v>
      </c>
      <c r="G1" s="6" t="s">
        <v>6</v>
      </c>
      <c r="H1" s="7" t="s">
        <v>7</v>
      </c>
      <c r="I1" s="8" t="s">
        <v>8</v>
      </c>
    </row>
    <row r="2" spans="1:9" x14ac:dyDescent="0.25">
      <c r="A2" s="40" t="s">
        <v>9</v>
      </c>
      <c r="B2" s="41">
        <v>44063</v>
      </c>
      <c r="C2" s="42" t="s">
        <v>174</v>
      </c>
      <c r="D2" s="43">
        <v>31.37</v>
      </c>
      <c r="E2" s="13" t="s">
        <v>178</v>
      </c>
      <c r="F2" s="44">
        <v>200</v>
      </c>
      <c r="G2" s="45">
        <v>7095</v>
      </c>
      <c r="H2" s="45">
        <v>226</v>
      </c>
      <c r="I2" s="45" t="e">
        <v>#N/A</v>
      </c>
    </row>
    <row r="3" spans="1:9" x14ac:dyDescent="0.25">
      <c r="A3" s="40" t="s">
        <v>9</v>
      </c>
      <c r="B3" s="41">
        <v>44064</v>
      </c>
      <c r="C3" s="42" t="s">
        <v>130</v>
      </c>
      <c r="D3" s="43">
        <v>45.24</v>
      </c>
      <c r="E3" s="13" t="s">
        <v>179</v>
      </c>
      <c r="F3" s="44">
        <v>200</v>
      </c>
      <c r="G3" s="45">
        <v>7095</v>
      </c>
      <c r="H3" s="45">
        <v>256</v>
      </c>
      <c r="I3" s="46" t="e">
        <v>#N/A</v>
      </c>
    </row>
    <row r="4" spans="1:9" x14ac:dyDescent="0.25">
      <c r="A4" s="40" t="s">
        <v>9</v>
      </c>
      <c r="B4" s="41">
        <v>44064</v>
      </c>
      <c r="C4" s="42" t="s">
        <v>175</v>
      </c>
      <c r="D4" s="43">
        <v>38.06</v>
      </c>
      <c r="E4" s="13" t="s">
        <v>180</v>
      </c>
      <c r="F4" s="44">
        <v>200</v>
      </c>
      <c r="G4" s="45">
        <v>7095</v>
      </c>
      <c r="H4" s="45">
        <v>256</v>
      </c>
      <c r="I4" s="46" t="e">
        <v>#N/A</v>
      </c>
    </row>
    <row r="5" spans="1:9" x14ac:dyDescent="0.25">
      <c r="A5" s="40" t="s">
        <v>9</v>
      </c>
      <c r="B5" s="41">
        <v>44067</v>
      </c>
      <c r="C5" s="42" t="s">
        <v>176</v>
      </c>
      <c r="D5" s="43">
        <v>32.18</v>
      </c>
      <c r="E5" s="13" t="s">
        <v>181</v>
      </c>
      <c r="F5" s="44">
        <v>200</v>
      </c>
      <c r="G5" s="45">
        <v>7095</v>
      </c>
      <c r="H5" s="45">
        <v>110</v>
      </c>
      <c r="I5" s="46" t="e">
        <v>#N/A</v>
      </c>
    </row>
    <row r="6" spans="1:9" x14ac:dyDescent="0.25">
      <c r="A6" s="40" t="s">
        <v>9</v>
      </c>
      <c r="B6" s="41">
        <v>44067</v>
      </c>
      <c r="C6" s="42" t="s">
        <v>12</v>
      </c>
      <c r="D6" s="43">
        <v>61.1</v>
      </c>
      <c r="E6" s="13" t="s">
        <v>13</v>
      </c>
      <c r="F6" s="44">
        <v>200</v>
      </c>
      <c r="G6" s="45">
        <v>7021</v>
      </c>
      <c r="H6" s="45">
        <v>260</v>
      </c>
      <c r="I6" s="46" t="e">
        <v>#N/A</v>
      </c>
    </row>
    <row r="7" spans="1:9" x14ac:dyDescent="0.25">
      <c r="A7" s="40" t="s">
        <v>9</v>
      </c>
      <c r="B7" s="41">
        <v>44068</v>
      </c>
      <c r="C7" s="42" t="s">
        <v>177</v>
      </c>
      <c r="D7" s="47">
        <v>30.4</v>
      </c>
      <c r="E7" s="13" t="s">
        <v>182</v>
      </c>
      <c r="F7" s="44">
        <v>200</v>
      </c>
      <c r="G7" s="45">
        <v>7095</v>
      </c>
      <c r="H7" s="45">
        <v>110</v>
      </c>
      <c r="I7" s="46" t="e">
        <v>#N/A</v>
      </c>
    </row>
    <row r="8" spans="1:9" x14ac:dyDescent="0.25">
      <c r="A8" s="40" t="s">
        <v>9</v>
      </c>
      <c r="B8" s="41">
        <v>44068</v>
      </c>
      <c r="C8" s="42" t="s">
        <v>129</v>
      </c>
      <c r="D8" s="47">
        <v>17</v>
      </c>
      <c r="E8" s="13" t="s">
        <v>183</v>
      </c>
      <c r="F8" s="44">
        <v>200</v>
      </c>
      <c r="G8" s="45">
        <v>5925</v>
      </c>
      <c r="H8" s="45">
        <v>260</v>
      </c>
      <c r="I8" s="46" t="e">
        <v>#N/A</v>
      </c>
    </row>
    <row r="9" spans="1:9" x14ac:dyDescent="0.25">
      <c r="A9" s="40" t="s">
        <v>9</v>
      </c>
      <c r="B9" s="41">
        <v>44069</v>
      </c>
      <c r="C9" s="42" t="s">
        <v>156</v>
      </c>
      <c r="D9" s="47">
        <v>35.35</v>
      </c>
      <c r="E9" s="13" t="s">
        <v>184</v>
      </c>
      <c r="F9" s="44">
        <v>200</v>
      </c>
      <c r="G9" s="45">
        <v>7095</v>
      </c>
      <c r="H9" s="45">
        <v>110</v>
      </c>
      <c r="I9" s="46" t="e">
        <v>#N/A</v>
      </c>
    </row>
    <row r="10" spans="1:9" x14ac:dyDescent="0.25">
      <c r="A10" s="40" t="s">
        <v>9</v>
      </c>
      <c r="B10" s="41">
        <v>44071</v>
      </c>
      <c r="C10" s="42" t="s">
        <v>130</v>
      </c>
      <c r="D10" s="47">
        <v>39.159999999999997</v>
      </c>
      <c r="E10" s="13" t="s">
        <v>185</v>
      </c>
      <c r="F10" s="44">
        <v>200</v>
      </c>
      <c r="G10" s="45">
        <v>7095</v>
      </c>
      <c r="H10" s="45">
        <v>200</v>
      </c>
      <c r="I10" s="46" t="e">
        <v>#N/A</v>
      </c>
    </row>
    <row r="11" spans="1:9" x14ac:dyDescent="0.25">
      <c r="A11" s="40" t="s">
        <v>9</v>
      </c>
      <c r="B11" s="49">
        <v>44071</v>
      </c>
      <c r="C11" s="50" t="s">
        <v>174</v>
      </c>
      <c r="D11" s="21">
        <v>25.51</v>
      </c>
      <c r="E11" s="48" t="s">
        <v>185</v>
      </c>
      <c r="F11" s="44">
        <v>200</v>
      </c>
      <c r="G11" s="45">
        <v>7095</v>
      </c>
      <c r="H11" s="45">
        <v>200</v>
      </c>
      <c r="I11" s="46" t="e">
        <v>#N/A</v>
      </c>
    </row>
    <row r="12" spans="1:9" x14ac:dyDescent="0.25">
      <c r="A12" s="40" t="s">
        <v>9</v>
      </c>
      <c r="B12" s="49">
        <v>44075</v>
      </c>
      <c r="C12" s="50" t="s">
        <v>14</v>
      </c>
      <c r="D12" s="21">
        <v>19.96</v>
      </c>
      <c r="E12" s="48" t="s">
        <v>183</v>
      </c>
      <c r="F12" s="44">
        <v>200</v>
      </c>
      <c r="G12" s="45">
        <v>5925</v>
      </c>
      <c r="H12" s="45">
        <v>260</v>
      </c>
      <c r="I12" s="46" t="e">
        <v>#N/A</v>
      </c>
    </row>
    <row r="13" spans="1:9" x14ac:dyDescent="0.25">
      <c r="A13" s="40" t="s">
        <v>9</v>
      </c>
      <c r="B13" s="49">
        <v>44075</v>
      </c>
      <c r="C13" s="50" t="s">
        <v>169</v>
      </c>
      <c r="D13" s="21">
        <v>30.99</v>
      </c>
      <c r="E13" s="48" t="s">
        <v>186</v>
      </c>
      <c r="F13" s="44">
        <v>200</v>
      </c>
      <c r="G13" s="45">
        <v>7095</v>
      </c>
      <c r="H13" s="45">
        <v>110</v>
      </c>
      <c r="I13" s="46" t="e">
        <v>#N/A</v>
      </c>
    </row>
    <row r="14" spans="1:9" x14ac:dyDescent="0.25">
      <c r="A14" s="40" t="s">
        <v>9</v>
      </c>
      <c r="B14" s="49">
        <v>44075</v>
      </c>
      <c r="C14" s="50" t="s">
        <v>187</v>
      </c>
      <c r="D14" s="21">
        <v>35.89</v>
      </c>
      <c r="E14" s="48" t="s">
        <v>186</v>
      </c>
      <c r="F14" s="44">
        <v>200</v>
      </c>
      <c r="G14" s="45">
        <v>7095</v>
      </c>
      <c r="H14" s="45">
        <v>110</v>
      </c>
      <c r="I14" s="46" t="e">
        <v>#N/A</v>
      </c>
    </row>
    <row r="15" spans="1:9" x14ac:dyDescent="0.25">
      <c r="A15" s="40" t="s">
        <v>9</v>
      </c>
      <c r="B15" s="49">
        <v>44077</v>
      </c>
      <c r="C15" s="50" t="s">
        <v>173</v>
      </c>
      <c r="D15" s="21">
        <v>22.02</v>
      </c>
      <c r="E15" s="48" t="s">
        <v>188</v>
      </c>
      <c r="F15" s="44">
        <v>200</v>
      </c>
      <c r="G15" s="45">
        <v>7095</v>
      </c>
      <c r="H15" s="45">
        <v>110</v>
      </c>
      <c r="I15" s="46" t="e">
        <v>#N/A</v>
      </c>
    </row>
    <row r="16" spans="1:9" x14ac:dyDescent="0.25">
      <c r="A16" s="40" t="s">
        <v>9</v>
      </c>
      <c r="B16" s="49">
        <v>44077</v>
      </c>
      <c r="C16" s="50" t="s">
        <v>175</v>
      </c>
      <c r="D16" s="21">
        <v>43.06</v>
      </c>
      <c r="E16" s="48" t="s">
        <v>188</v>
      </c>
      <c r="F16" s="44">
        <v>200</v>
      </c>
      <c r="G16" s="45">
        <v>7095</v>
      </c>
      <c r="H16" s="45">
        <v>110</v>
      </c>
      <c r="I16" s="46" t="e">
        <v>#N/A</v>
      </c>
    </row>
    <row r="17" spans="1:9" x14ac:dyDescent="0.25">
      <c r="A17" s="40" t="s">
        <v>9</v>
      </c>
      <c r="B17" s="49">
        <v>44082</v>
      </c>
      <c r="C17" s="50" t="s">
        <v>177</v>
      </c>
      <c r="D17" s="21">
        <v>35.29</v>
      </c>
      <c r="E17" s="48" t="s">
        <v>189</v>
      </c>
      <c r="F17" s="44">
        <v>200</v>
      </c>
      <c r="G17" s="45">
        <v>7095</v>
      </c>
      <c r="H17" s="45">
        <v>110</v>
      </c>
      <c r="I17" s="46" t="e">
        <v>#N/A</v>
      </c>
    </row>
    <row r="18" spans="1:9" x14ac:dyDescent="0.25">
      <c r="A18" s="40" t="s">
        <v>9</v>
      </c>
      <c r="B18" s="49">
        <v>44083</v>
      </c>
      <c r="C18" s="50" t="s">
        <v>12</v>
      </c>
      <c r="D18" s="21">
        <v>59.7</v>
      </c>
      <c r="E18" s="48" t="s">
        <v>13</v>
      </c>
      <c r="F18" s="44">
        <v>200</v>
      </c>
      <c r="G18" s="45">
        <v>7021</v>
      </c>
      <c r="H18" s="45">
        <v>260</v>
      </c>
      <c r="I18" s="46" t="e">
        <v>#N/A</v>
      </c>
    </row>
    <row r="19" spans="1:9" x14ac:dyDescent="0.25">
      <c r="A19" s="40" t="s">
        <v>9</v>
      </c>
      <c r="B19" s="49">
        <v>44086</v>
      </c>
      <c r="C19" s="50" t="s">
        <v>130</v>
      </c>
      <c r="D19" s="21">
        <v>40.89</v>
      </c>
      <c r="E19" s="48" t="s">
        <v>190</v>
      </c>
      <c r="F19" s="44">
        <v>200</v>
      </c>
      <c r="G19" s="45">
        <v>7095</v>
      </c>
      <c r="H19" s="45">
        <v>252</v>
      </c>
      <c r="I19" s="46">
        <v>23</v>
      </c>
    </row>
    <row r="20" spans="1:9" x14ac:dyDescent="0.25">
      <c r="A20" s="40" t="s">
        <v>9</v>
      </c>
      <c r="B20" s="49">
        <v>44084</v>
      </c>
      <c r="C20" s="50" t="s">
        <v>191</v>
      </c>
      <c r="D20" s="21">
        <v>39.869999999999997</v>
      </c>
      <c r="E20" s="48" t="s">
        <v>179</v>
      </c>
      <c r="F20" s="44">
        <v>200</v>
      </c>
      <c r="G20" s="45">
        <v>7095</v>
      </c>
      <c r="H20" s="45">
        <v>256</v>
      </c>
      <c r="I20" s="46" t="e">
        <v>#N/A</v>
      </c>
    </row>
    <row r="21" spans="1:9" x14ac:dyDescent="0.25">
      <c r="A21" s="40" t="s">
        <v>9</v>
      </c>
      <c r="B21" s="49">
        <v>44088</v>
      </c>
      <c r="C21" s="50" t="s">
        <v>169</v>
      </c>
      <c r="D21" s="21">
        <v>34.799999999999997</v>
      </c>
      <c r="E21" s="48" t="s">
        <v>192</v>
      </c>
      <c r="F21" s="44">
        <v>200</v>
      </c>
      <c r="G21" s="45">
        <v>7095</v>
      </c>
      <c r="H21" s="45">
        <v>260</v>
      </c>
      <c r="I21" s="46" t="e">
        <v>#N/A</v>
      </c>
    </row>
    <row r="22" spans="1:9" x14ac:dyDescent="0.25">
      <c r="A22" s="40" t="s">
        <v>9</v>
      </c>
      <c r="B22" s="49">
        <v>44089</v>
      </c>
      <c r="C22" s="50" t="s">
        <v>176</v>
      </c>
      <c r="D22" s="21">
        <v>22.16</v>
      </c>
      <c r="E22" s="48" t="s">
        <v>189</v>
      </c>
      <c r="F22" s="44">
        <v>200</v>
      </c>
      <c r="G22" s="45">
        <v>7095</v>
      </c>
      <c r="H22" s="45">
        <v>110</v>
      </c>
      <c r="I22" s="46" t="e">
        <v>#N/A</v>
      </c>
    </row>
    <row r="23" spans="1:9" x14ac:dyDescent="0.25">
      <c r="A23" s="40" t="s">
        <v>9</v>
      </c>
      <c r="B23" s="49">
        <v>44091</v>
      </c>
      <c r="C23" s="50" t="s">
        <v>177</v>
      </c>
      <c r="D23" s="21">
        <v>35.29</v>
      </c>
      <c r="E23" s="48" t="s">
        <v>193</v>
      </c>
      <c r="F23" s="44">
        <v>200</v>
      </c>
      <c r="G23" s="45">
        <v>7095</v>
      </c>
      <c r="H23" s="45">
        <v>999</v>
      </c>
      <c r="I23" s="46" t="e">
        <v>#N/A</v>
      </c>
    </row>
    <row r="24" spans="1:9" x14ac:dyDescent="0.25">
      <c r="A24" s="40" t="s">
        <v>9</v>
      </c>
      <c r="B24" s="49">
        <v>44091</v>
      </c>
      <c r="C24" s="50" t="s">
        <v>175</v>
      </c>
      <c r="D24" s="21">
        <v>39.89</v>
      </c>
      <c r="E24" s="48" t="s">
        <v>193</v>
      </c>
      <c r="F24" s="44">
        <v>200</v>
      </c>
      <c r="G24" s="45">
        <v>7095</v>
      </c>
      <c r="H24" s="45">
        <v>999</v>
      </c>
      <c r="I24" s="46" t="e">
        <v>#N/A</v>
      </c>
    </row>
    <row r="25" spans="1:9" x14ac:dyDescent="0.25">
      <c r="A25" s="9" t="s">
        <v>63</v>
      </c>
      <c r="B25" s="19"/>
      <c r="C25" s="20"/>
      <c r="D25" s="21">
        <f>SUBTOTAL(109,Table810[Amount])</f>
        <v>815.17999999999984</v>
      </c>
      <c r="E25" s="22"/>
      <c r="F25" s="23"/>
      <c r="G25" s="24"/>
      <c r="H25" s="24"/>
      <c r="I25" s="25"/>
    </row>
  </sheetData>
  <sheetProtection sort="0" autoFilter="0"/>
  <dataValidations count="4">
    <dataValidation type="whole" allowBlank="1" showInputMessage="1" showErrorMessage="1" errorTitle="ACTIVITY CODE ERROR" error="Must be a 2 digit number between 100 and 999" promptTitle="ACTIVITY CODE" prompt="2 digit number between 100 and 999_x000a_If you are used to using four digit activity codes ending in two (such as 1102), drop the two in the last digit." sqref="H2:H24">
      <formula1>100</formula1>
      <formula2>999</formula2>
    </dataValidation>
    <dataValidation type="whole" allowBlank="1" showInputMessage="1" showErrorMessage="1" errorTitle="EVENT CODE ERROR" error="Must be blank OR a two digit number between 10 and 99" promptTitle="EVENT CODE" prompt="2 digit number_x000a_Examples:_x000a_SBAC - 85_x000a_Council/RTSC - 86" sqref="I2:I24">
      <formula1>10</formula1>
      <formula2>99</formula2>
    </dataValidation>
    <dataValidation type="whole" allowBlank="1" showInputMessage="1" showErrorMessage="1" errorTitle="GL CODE ERROR" error="Must be a four digit number" promptTitle="GL CODE" prompt="4 digit number" sqref="G2:G24">
      <formula1>1000</formula1>
      <formula2>9999</formula2>
    </dataValidation>
    <dataValidation type="whole" allowBlank="1" showInputMessage="1" showErrorMessage="1" errorTitle="ORG UNIT ERROR" error="Must be a 3 digit number." promptTitle="ORG UNIT" prompt="3 digit number" sqref="F2:F24">
      <formula1>100</formula1>
      <formula2>999</formula2>
    </dataValidation>
  </dataValidations>
  <pageMargins left="0.7" right="0.7" top="0.75" bottom="0.75" header="0.3" footer="0.3"/>
  <pageSetup orientation="portrait" r:id="rId1"/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I23"/>
  <sheetViews>
    <sheetView workbookViewId="0">
      <pane ySplit="1" topLeftCell="A2" activePane="bottomLeft" state="frozen"/>
      <selection activeCell="K7" sqref="K7"/>
      <selection pane="bottomLeft" activeCell="K7" sqref="K7"/>
    </sheetView>
  </sheetViews>
  <sheetFormatPr defaultColWidth="8.85546875" defaultRowHeight="15" x14ac:dyDescent="0.25"/>
  <cols>
    <col min="1" max="1" width="11.42578125" style="26" bestFit="1" customWidth="1"/>
    <col min="2" max="2" width="15.7109375" style="27" bestFit="1" customWidth="1"/>
    <col min="3" max="3" width="41.7109375" style="28" bestFit="1" customWidth="1"/>
    <col min="4" max="4" width="12.7109375" style="29" bestFit="1" customWidth="1"/>
    <col min="5" max="5" width="46.7109375" style="28" customWidth="1"/>
    <col min="6" max="6" width="8.140625" style="30" customWidth="1"/>
    <col min="7" max="7" width="9.42578125" style="31" customWidth="1"/>
    <col min="8" max="8" width="9.140625" style="31" customWidth="1"/>
    <col min="9" max="9" width="8.7109375" style="32" customWidth="1"/>
  </cols>
  <sheetData>
    <row r="1" spans="1:9" ht="30" x14ac:dyDescent="0.25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6" t="s">
        <v>5</v>
      </c>
      <c r="G1" s="6" t="s">
        <v>6</v>
      </c>
      <c r="H1" s="7" t="s">
        <v>7</v>
      </c>
      <c r="I1" s="8" t="s">
        <v>8</v>
      </c>
    </row>
    <row r="2" spans="1:9" x14ac:dyDescent="0.25">
      <c r="A2" s="40" t="s">
        <v>9</v>
      </c>
      <c r="B2" s="41">
        <v>44094</v>
      </c>
      <c r="C2" s="42" t="s">
        <v>194</v>
      </c>
      <c r="D2" s="43">
        <v>260.67</v>
      </c>
      <c r="E2" s="13" t="s">
        <v>195</v>
      </c>
      <c r="F2" s="44">
        <v>200</v>
      </c>
      <c r="G2" s="45">
        <v>7130</v>
      </c>
      <c r="H2" s="45">
        <v>263</v>
      </c>
      <c r="I2" s="45" t="e">
        <v>#N/A</v>
      </c>
    </row>
    <row r="3" spans="1:9" x14ac:dyDescent="0.25">
      <c r="A3" s="40" t="s">
        <v>9</v>
      </c>
      <c r="B3" s="41">
        <v>44092</v>
      </c>
      <c r="C3" s="42" t="s">
        <v>130</v>
      </c>
      <c r="D3" s="43">
        <v>19.579999999999998</v>
      </c>
      <c r="E3" s="13" t="s">
        <v>196</v>
      </c>
      <c r="F3" s="44">
        <v>200</v>
      </c>
      <c r="G3" s="45">
        <v>7095</v>
      </c>
      <c r="H3" s="45">
        <v>260</v>
      </c>
      <c r="I3" s="46" t="e">
        <v>#N/A</v>
      </c>
    </row>
    <row r="4" spans="1:9" x14ac:dyDescent="0.25">
      <c r="A4" s="40" t="s">
        <v>9</v>
      </c>
      <c r="B4" s="41">
        <v>44095</v>
      </c>
      <c r="C4" s="42" t="s">
        <v>169</v>
      </c>
      <c r="D4" s="43">
        <v>25.68</v>
      </c>
      <c r="E4" s="13" t="s">
        <v>197</v>
      </c>
      <c r="F4" s="44">
        <v>200</v>
      </c>
      <c r="G4" s="45">
        <v>5930</v>
      </c>
      <c r="H4" s="45">
        <v>260</v>
      </c>
      <c r="I4" s="46" t="e">
        <v>#N/A</v>
      </c>
    </row>
    <row r="5" spans="1:9" x14ac:dyDescent="0.25">
      <c r="A5" s="40" t="s">
        <v>9</v>
      </c>
      <c r="B5" s="41">
        <v>44096</v>
      </c>
      <c r="C5" s="42" t="s">
        <v>12</v>
      </c>
      <c r="D5" s="43">
        <v>63</v>
      </c>
      <c r="E5" s="13" t="s">
        <v>13</v>
      </c>
      <c r="F5" s="44">
        <v>200</v>
      </c>
      <c r="G5" s="45">
        <v>7021</v>
      </c>
      <c r="H5" s="45">
        <v>260</v>
      </c>
      <c r="I5" s="46" t="e">
        <v>#N/A</v>
      </c>
    </row>
    <row r="6" spans="1:9" x14ac:dyDescent="0.25">
      <c r="A6" s="40" t="s">
        <v>9</v>
      </c>
      <c r="B6" s="41">
        <v>44096</v>
      </c>
      <c r="C6" s="42" t="s">
        <v>129</v>
      </c>
      <c r="D6" s="43">
        <v>17</v>
      </c>
      <c r="E6" s="13" t="s">
        <v>183</v>
      </c>
      <c r="F6" s="44">
        <v>200</v>
      </c>
      <c r="G6" s="45">
        <v>5925</v>
      </c>
      <c r="H6" s="45">
        <v>260</v>
      </c>
      <c r="I6" s="46" t="e">
        <v>#N/A</v>
      </c>
    </row>
    <row r="7" spans="1:9" x14ac:dyDescent="0.25">
      <c r="A7" s="40" t="s">
        <v>9</v>
      </c>
      <c r="B7" s="41">
        <v>44096</v>
      </c>
      <c r="C7" s="42" t="s">
        <v>191</v>
      </c>
      <c r="D7" s="47">
        <v>36.11</v>
      </c>
      <c r="E7" s="13" t="s">
        <v>198</v>
      </c>
      <c r="F7" s="44">
        <v>200</v>
      </c>
      <c r="G7" s="45">
        <v>7095</v>
      </c>
      <c r="H7" s="45">
        <v>110</v>
      </c>
      <c r="I7" s="46" t="e">
        <v>#N/A</v>
      </c>
    </row>
    <row r="8" spans="1:9" x14ac:dyDescent="0.25">
      <c r="A8" s="40" t="s">
        <v>9</v>
      </c>
      <c r="B8" s="41">
        <v>44097</v>
      </c>
      <c r="C8" s="42" t="s">
        <v>156</v>
      </c>
      <c r="D8" s="47">
        <v>47.85</v>
      </c>
      <c r="E8" s="13" t="s">
        <v>198</v>
      </c>
      <c r="F8" s="44">
        <v>200</v>
      </c>
      <c r="G8" s="45">
        <v>7095</v>
      </c>
      <c r="H8" s="45">
        <v>110</v>
      </c>
      <c r="I8" s="46" t="e">
        <v>#N/A</v>
      </c>
    </row>
    <row r="9" spans="1:9" x14ac:dyDescent="0.25">
      <c r="A9" s="40" t="s">
        <v>9</v>
      </c>
      <c r="B9" s="41">
        <v>44098</v>
      </c>
      <c r="C9" s="42" t="s">
        <v>177</v>
      </c>
      <c r="D9" s="47">
        <v>39.29</v>
      </c>
      <c r="E9" s="13" t="s">
        <v>199</v>
      </c>
      <c r="F9" s="44">
        <v>200</v>
      </c>
      <c r="G9" s="45">
        <v>7095</v>
      </c>
      <c r="H9" s="45">
        <v>260</v>
      </c>
      <c r="I9" s="46" t="e">
        <v>#N/A</v>
      </c>
    </row>
    <row r="10" spans="1:9" x14ac:dyDescent="0.25">
      <c r="A10" s="40" t="s">
        <v>9</v>
      </c>
      <c r="B10" s="41">
        <v>44099</v>
      </c>
      <c r="C10" s="42" t="s">
        <v>130</v>
      </c>
      <c r="D10" s="47">
        <v>23.1</v>
      </c>
      <c r="E10" s="13" t="s">
        <v>200</v>
      </c>
      <c r="F10" s="44">
        <v>200</v>
      </c>
      <c r="G10" s="45">
        <v>7095</v>
      </c>
      <c r="H10" s="45">
        <v>256</v>
      </c>
      <c r="I10" s="46" t="e">
        <v>#N/A</v>
      </c>
    </row>
    <row r="11" spans="1:9" x14ac:dyDescent="0.25">
      <c r="A11" s="40" t="s">
        <v>9</v>
      </c>
      <c r="B11" s="49">
        <v>44102</v>
      </c>
      <c r="C11" s="50" t="s">
        <v>169</v>
      </c>
      <c r="D11" s="21">
        <v>34.96</v>
      </c>
      <c r="E11" s="48" t="s">
        <v>201</v>
      </c>
      <c r="F11" s="44">
        <v>200</v>
      </c>
      <c r="G11" s="45">
        <v>7095</v>
      </c>
      <c r="H11" s="45">
        <v>110</v>
      </c>
      <c r="I11" s="46" t="e">
        <v>#N/A</v>
      </c>
    </row>
    <row r="12" spans="1:9" x14ac:dyDescent="0.25">
      <c r="A12" s="40" t="s">
        <v>9</v>
      </c>
      <c r="B12" s="49">
        <v>44103</v>
      </c>
      <c r="C12" s="50" t="s">
        <v>14</v>
      </c>
      <c r="D12" s="21">
        <v>19.96</v>
      </c>
      <c r="E12" s="48" t="s">
        <v>183</v>
      </c>
      <c r="F12" s="44">
        <v>200</v>
      </c>
      <c r="G12" s="45">
        <v>5925</v>
      </c>
      <c r="H12" s="45">
        <v>260</v>
      </c>
      <c r="I12" s="46" t="e">
        <v>#N/A</v>
      </c>
    </row>
    <row r="13" spans="1:9" x14ac:dyDescent="0.25">
      <c r="A13" s="40" t="s">
        <v>9</v>
      </c>
      <c r="B13" s="49">
        <v>44105</v>
      </c>
      <c r="C13" s="50" t="s">
        <v>175</v>
      </c>
      <c r="D13" s="21">
        <v>32.08</v>
      </c>
      <c r="E13" s="48" t="s">
        <v>202</v>
      </c>
      <c r="F13" s="44">
        <v>200</v>
      </c>
      <c r="G13" s="45">
        <v>7095</v>
      </c>
      <c r="H13" s="45">
        <v>260</v>
      </c>
      <c r="I13" s="46" t="e">
        <v>#N/A</v>
      </c>
    </row>
    <row r="14" spans="1:9" x14ac:dyDescent="0.25">
      <c r="A14" s="40" t="s">
        <v>9</v>
      </c>
      <c r="B14" s="49">
        <v>44106</v>
      </c>
      <c r="C14" s="50" t="s">
        <v>130</v>
      </c>
      <c r="D14" s="21">
        <v>32.520000000000003</v>
      </c>
      <c r="E14" s="48" t="s">
        <v>200</v>
      </c>
      <c r="F14" s="44">
        <v>200</v>
      </c>
      <c r="G14" s="45">
        <v>7095</v>
      </c>
      <c r="H14" s="45">
        <v>256</v>
      </c>
      <c r="I14" s="46" t="e">
        <v>#N/A</v>
      </c>
    </row>
    <row r="15" spans="1:9" x14ac:dyDescent="0.25">
      <c r="A15" s="40" t="s">
        <v>9</v>
      </c>
      <c r="B15" s="49">
        <v>44110</v>
      </c>
      <c r="C15" s="50" t="s">
        <v>12</v>
      </c>
      <c r="D15" s="21">
        <v>49.5</v>
      </c>
      <c r="E15" s="48" t="s">
        <v>13</v>
      </c>
      <c r="F15" s="44">
        <v>200</v>
      </c>
      <c r="G15" s="45">
        <v>7021</v>
      </c>
      <c r="H15" s="45">
        <v>260</v>
      </c>
      <c r="I15" s="46" t="e">
        <v>#N/A</v>
      </c>
    </row>
    <row r="16" spans="1:9" x14ac:dyDescent="0.25">
      <c r="A16" s="40" t="s">
        <v>9</v>
      </c>
      <c r="B16" s="49">
        <v>44112</v>
      </c>
      <c r="C16" s="50" t="s">
        <v>177</v>
      </c>
      <c r="D16" s="21">
        <v>34.69</v>
      </c>
      <c r="E16" s="48" t="s">
        <v>203</v>
      </c>
      <c r="F16" s="44">
        <v>200</v>
      </c>
      <c r="G16" s="45">
        <v>7095</v>
      </c>
      <c r="H16" s="45">
        <v>110</v>
      </c>
      <c r="I16" s="46" t="e">
        <v>#N/A</v>
      </c>
    </row>
    <row r="17" spans="1:9" x14ac:dyDescent="0.25">
      <c r="A17" s="40" t="s">
        <v>9</v>
      </c>
      <c r="B17" s="49">
        <v>44112</v>
      </c>
      <c r="C17" s="50" t="s">
        <v>175</v>
      </c>
      <c r="D17" s="21">
        <v>43.06</v>
      </c>
      <c r="E17" s="48" t="s">
        <v>203</v>
      </c>
      <c r="F17" s="44">
        <v>200</v>
      </c>
      <c r="G17" s="45">
        <v>7095</v>
      </c>
      <c r="H17" s="45">
        <v>110</v>
      </c>
      <c r="I17" s="46" t="e">
        <v>#N/A</v>
      </c>
    </row>
    <row r="18" spans="1:9" x14ac:dyDescent="0.25">
      <c r="A18" s="40" t="s">
        <v>9</v>
      </c>
      <c r="B18" s="49">
        <v>44116</v>
      </c>
      <c r="C18" s="50" t="s">
        <v>169</v>
      </c>
      <c r="D18" s="21">
        <v>30.19</v>
      </c>
      <c r="E18" s="48" t="s">
        <v>204</v>
      </c>
      <c r="F18" s="44">
        <v>200</v>
      </c>
      <c r="G18" s="45">
        <v>7095</v>
      </c>
      <c r="H18" s="45">
        <v>260</v>
      </c>
      <c r="I18" s="46" t="e">
        <v>#N/A</v>
      </c>
    </row>
    <row r="19" spans="1:9" x14ac:dyDescent="0.25">
      <c r="A19" s="40" t="s">
        <v>9</v>
      </c>
      <c r="B19" s="49">
        <v>44117</v>
      </c>
      <c r="C19" s="50" t="s">
        <v>191</v>
      </c>
      <c r="D19" s="21">
        <v>36.869999999999997</v>
      </c>
      <c r="E19" s="48" t="s">
        <v>205</v>
      </c>
      <c r="F19" s="44">
        <v>200</v>
      </c>
      <c r="G19" s="45">
        <v>7095</v>
      </c>
      <c r="H19" s="45">
        <v>260</v>
      </c>
      <c r="I19" s="46" t="e">
        <v>#N/A</v>
      </c>
    </row>
    <row r="20" spans="1:9" x14ac:dyDescent="0.25">
      <c r="A20" s="40" t="s">
        <v>9</v>
      </c>
      <c r="B20" s="49">
        <v>44119</v>
      </c>
      <c r="C20" s="50" t="s">
        <v>175</v>
      </c>
      <c r="D20" s="21">
        <v>39.799999999999997</v>
      </c>
      <c r="E20" s="48" t="s">
        <v>206</v>
      </c>
      <c r="F20" s="44">
        <v>200</v>
      </c>
      <c r="G20" s="45">
        <v>7095</v>
      </c>
      <c r="H20" s="45">
        <v>297</v>
      </c>
      <c r="I20" s="46" t="e">
        <v>#N/A</v>
      </c>
    </row>
    <row r="21" spans="1:9" x14ac:dyDescent="0.25">
      <c r="A21" s="40" t="s">
        <v>9</v>
      </c>
      <c r="B21" s="49">
        <v>44120</v>
      </c>
      <c r="C21" s="50" t="s">
        <v>130</v>
      </c>
      <c r="D21" s="21">
        <v>39.159999999999997</v>
      </c>
      <c r="E21" s="48" t="s">
        <v>200</v>
      </c>
      <c r="F21" s="44">
        <v>200</v>
      </c>
      <c r="G21" s="45">
        <v>7095</v>
      </c>
      <c r="H21" s="45">
        <v>256</v>
      </c>
      <c r="I21" s="46" t="e">
        <v>#N/A</v>
      </c>
    </row>
    <row r="22" spans="1:9" x14ac:dyDescent="0.25">
      <c r="A22" s="40" t="s">
        <v>9</v>
      </c>
      <c r="B22" s="49">
        <v>44124</v>
      </c>
      <c r="C22" s="50" t="s">
        <v>129</v>
      </c>
      <c r="D22" s="21">
        <v>17</v>
      </c>
      <c r="E22" s="48" t="s">
        <v>183</v>
      </c>
      <c r="F22" s="44">
        <v>200</v>
      </c>
      <c r="G22" s="45">
        <v>5925</v>
      </c>
      <c r="H22" s="45">
        <v>260</v>
      </c>
      <c r="I22" s="46" t="e">
        <v>#N/A</v>
      </c>
    </row>
    <row r="23" spans="1:9" x14ac:dyDescent="0.25">
      <c r="A23" s="9" t="s">
        <v>63</v>
      </c>
      <c r="B23" s="19"/>
      <c r="C23" s="20"/>
      <c r="D23" s="21">
        <f>SUBTOTAL(109,Table811[Amount])</f>
        <v>942.07000000000016</v>
      </c>
      <c r="E23" s="22"/>
      <c r="F23" s="23"/>
      <c r="G23" s="24"/>
      <c r="H23" s="24"/>
      <c r="I23" s="25"/>
    </row>
  </sheetData>
  <sheetProtection sort="0" autoFilter="0"/>
  <dataValidations count="4">
    <dataValidation type="whole" allowBlank="1" showInputMessage="1" showErrorMessage="1" errorTitle="ACTIVITY CODE ERROR" error="Must be a 2 digit number between 100 and 999" promptTitle="ACTIVITY CODE" prompt="2 digit number between 100 and 999_x000a_If you are used to using four digit activity codes ending in two (such as 1102), drop the two in the last digit." sqref="H2:H22">
      <formula1>100</formula1>
      <formula2>999</formula2>
    </dataValidation>
    <dataValidation type="whole" allowBlank="1" showInputMessage="1" showErrorMessage="1" errorTitle="EVENT CODE ERROR" error="Must be blank OR a two digit number between 10 and 99" promptTitle="EVENT CODE" prompt="2 digit number_x000a_Examples:_x000a_SBAC - 85_x000a_Council/RTSC - 86" sqref="I2:I22">
      <formula1>10</formula1>
      <formula2>99</formula2>
    </dataValidation>
    <dataValidation type="whole" allowBlank="1" showInputMessage="1" showErrorMessage="1" errorTitle="GL CODE ERROR" error="Must be a four digit number" promptTitle="GL CODE" prompt="4 digit number" sqref="G2:G22">
      <formula1>1000</formula1>
      <formula2>9999</formula2>
    </dataValidation>
    <dataValidation type="whole" allowBlank="1" showInputMessage="1" showErrorMessage="1" errorTitle="ORG UNIT ERROR" error="Must be a 3 digit number." promptTitle="ORG UNIT" prompt="3 digit number" sqref="F2:F22">
      <formula1>100</formula1>
      <formula2>999</formula2>
    </dataValidation>
  </dataValidations>
  <pageMargins left="0.7" right="0.7" top="0.75" bottom="0.75" header="0.3" footer="0.3"/>
  <pageSetup orientation="portrait" r:id="rId1"/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I20"/>
  <sheetViews>
    <sheetView workbookViewId="0">
      <pane ySplit="1" topLeftCell="A2" activePane="bottomLeft" state="frozen"/>
      <selection activeCell="K7" sqref="K7"/>
      <selection pane="bottomLeft" activeCell="K7" sqref="K7"/>
    </sheetView>
  </sheetViews>
  <sheetFormatPr defaultColWidth="8.85546875" defaultRowHeight="15" x14ac:dyDescent="0.25"/>
  <cols>
    <col min="1" max="1" width="11.42578125" style="26" bestFit="1" customWidth="1"/>
    <col min="2" max="2" width="15.7109375" style="27" bestFit="1" customWidth="1"/>
    <col min="3" max="3" width="41.7109375" style="28" bestFit="1" customWidth="1"/>
    <col min="4" max="4" width="12.7109375" style="29" bestFit="1" customWidth="1"/>
    <col min="5" max="5" width="46.7109375" style="28" customWidth="1"/>
    <col min="6" max="6" width="8.140625" style="30" customWidth="1"/>
    <col min="7" max="7" width="9.42578125" style="31" customWidth="1"/>
    <col min="8" max="8" width="9.140625" style="31" customWidth="1"/>
    <col min="9" max="9" width="8.7109375" style="32" customWidth="1"/>
  </cols>
  <sheetData>
    <row r="1" spans="1:9" ht="30" x14ac:dyDescent="0.25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6" t="s">
        <v>5</v>
      </c>
      <c r="G1" s="6" t="s">
        <v>6</v>
      </c>
      <c r="H1" s="7" t="s">
        <v>7</v>
      </c>
      <c r="I1" s="8" t="s">
        <v>8</v>
      </c>
    </row>
    <row r="2" spans="1:9" x14ac:dyDescent="0.25">
      <c r="A2" s="40" t="s">
        <v>9</v>
      </c>
      <c r="B2" s="41">
        <v>44126</v>
      </c>
      <c r="C2" s="42" t="s">
        <v>177</v>
      </c>
      <c r="D2" s="43">
        <v>37.520000000000003</v>
      </c>
      <c r="E2" s="13" t="s">
        <v>207</v>
      </c>
      <c r="F2" s="44">
        <v>200</v>
      </c>
      <c r="G2" s="45">
        <v>7095</v>
      </c>
      <c r="H2" s="45">
        <v>260</v>
      </c>
      <c r="I2" s="45" t="e">
        <v>#N/A</v>
      </c>
    </row>
    <row r="3" spans="1:9" x14ac:dyDescent="0.25">
      <c r="A3" s="40" t="s">
        <v>9</v>
      </c>
      <c r="B3" s="41">
        <v>44126</v>
      </c>
      <c r="C3" s="42" t="s">
        <v>175</v>
      </c>
      <c r="D3" s="43">
        <v>38.06</v>
      </c>
      <c r="E3" s="13" t="s">
        <v>200</v>
      </c>
      <c r="F3" s="44">
        <v>200</v>
      </c>
      <c r="G3" s="45">
        <v>7095</v>
      </c>
      <c r="H3" s="45">
        <v>256</v>
      </c>
      <c r="I3" s="46" t="e">
        <v>#N/A</v>
      </c>
    </row>
    <row r="4" spans="1:9" x14ac:dyDescent="0.25">
      <c r="A4" s="40" t="s">
        <v>9</v>
      </c>
      <c r="B4" s="41">
        <v>44128</v>
      </c>
      <c r="C4" s="42" t="s">
        <v>130</v>
      </c>
      <c r="D4" s="43">
        <v>39.89</v>
      </c>
      <c r="E4" s="13" t="s">
        <v>208</v>
      </c>
      <c r="F4" s="44">
        <v>200</v>
      </c>
      <c r="G4" s="45">
        <v>7095</v>
      </c>
      <c r="H4" s="45">
        <v>110</v>
      </c>
      <c r="I4" s="46" t="e">
        <v>#N/A</v>
      </c>
    </row>
    <row r="5" spans="1:9" x14ac:dyDescent="0.25">
      <c r="A5" s="40" t="s">
        <v>9</v>
      </c>
      <c r="B5" s="41">
        <v>44127</v>
      </c>
      <c r="C5" s="42" t="s">
        <v>12</v>
      </c>
      <c r="D5" s="43">
        <v>41.45</v>
      </c>
      <c r="E5" s="13" t="s">
        <v>13</v>
      </c>
      <c r="F5" s="44">
        <v>200</v>
      </c>
      <c r="G5" s="45">
        <v>7021</v>
      </c>
      <c r="H5" s="45">
        <v>260</v>
      </c>
      <c r="I5" s="46" t="e">
        <v>#N/A</v>
      </c>
    </row>
    <row r="6" spans="1:9" x14ac:dyDescent="0.25">
      <c r="A6" s="40" t="s">
        <v>9</v>
      </c>
      <c r="B6" s="41">
        <v>44130</v>
      </c>
      <c r="C6" s="42" t="s">
        <v>169</v>
      </c>
      <c r="D6" s="43">
        <v>29.7</v>
      </c>
      <c r="E6" s="13" t="s">
        <v>192</v>
      </c>
      <c r="F6" s="44">
        <v>200</v>
      </c>
      <c r="G6" s="45">
        <v>7095</v>
      </c>
      <c r="H6" s="45">
        <v>260</v>
      </c>
      <c r="I6" s="46" t="e">
        <v>#N/A</v>
      </c>
    </row>
    <row r="7" spans="1:9" x14ac:dyDescent="0.25">
      <c r="A7" s="40" t="s">
        <v>9</v>
      </c>
      <c r="B7" s="41">
        <v>44131</v>
      </c>
      <c r="C7" s="42" t="s">
        <v>14</v>
      </c>
      <c r="D7" s="47">
        <v>19.96</v>
      </c>
      <c r="E7" s="13" t="s">
        <v>209</v>
      </c>
      <c r="F7" s="44">
        <v>200</v>
      </c>
      <c r="G7" s="45">
        <v>5925</v>
      </c>
      <c r="H7" s="45">
        <v>260</v>
      </c>
      <c r="I7" s="46" t="e">
        <v>#N/A</v>
      </c>
    </row>
    <row r="8" spans="1:9" x14ac:dyDescent="0.25">
      <c r="A8" s="40" t="s">
        <v>9</v>
      </c>
      <c r="B8" s="41">
        <v>44134</v>
      </c>
      <c r="C8" s="42" t="s">
        <v>210</v>
      </c>
      <c r="D8" s="47">
        <v>69.28</v>
      </c>
      <c r="E8" s="13" t="s">
        <v>195</v>
      </c>
      <c r="F8" s="44">
        <v>200</v>
      </c>
      <c r="G8" s="45">
        <v>7130</v>
      </c>
      <c r="H8" s="45">
        <v>263</v>
      </c>
      <c r="I8" s="46" t="e">
        <v>#N/A</v>
      </c>
    </row>
    <row r="9" spans="1:9" x14ac:dyDescent="0.25">
      <c r="A9" s="40" t="s">
        <v>9</v>
      </c>
      <c r="B9" s="41">
        <v>44138</v>
      </c>
      <c r="C9" s="42" t="s">
        <v>211</v>
      </c>
      <c r="D9" s="47">
        <v>1.38</v>
      </c>
      <c r="E9" s="13" t="s">
        <v>195</v>
      </c>
      <c r="F9" s="44">
        <v>200</v>
      </c>
      <c r="G9" s="45">
        <v>7130</v>
      </c>
      <c r="H9" s="45">
        <v>263</v>
      </c>
      <c r="I9" s="46" t="e">
        <v>#N/A</v>
      </c>
    </row>
    <row r="10" spans="1:9" x14ac:dyDescent="0.25">
      <c r="A10" s="40" t="s">
        <v>9</v>
      </c>
      <c r="B10" s="41">
        <v>44138</v>
      </c>
      <c r="C10" s="42" t="s">
        <v>169</v>
      </c>
      <c r="D10" s="47">
        <v>29.7</v>
      </c>
      <c r="E10" s="13" t="s">
        <v>212</v>
      </c>
      <c r="F10" s="44">
        <v>200</v>
      </c>
      <c r="G10" s="45">
        <v>7095</v>
      </c>
      <c r="H10" s="45">
        <v>252</v>
      </c>
      <c r="I10" s="46" t="e">
        <v>#N/A</v>
      </c>
    </row>
    <row r="11" spans="1:9" x14ac:dyDescent="0.25">
      <c r="A11" s="40" t="s">
        <v>9</v>
      </c>
      <c r="B11" s="49">
        <v>44140</v>
      </c>
      <c r="C11" s="50" t="s">
        <v>175</v>
      </c>
      <c r="D11" s="21">
        <v>37.799999999999997</v>
      </c>
      <c r="E11" s="48" t="s">
        <v>11</v>
      </c>
      <c r="F11" s="44">
        <v>200</v>
      </c>
      <c r="G11" s="45">
        <v>7095</v>
      </c>
      <c r="H11" s="45">
        <v>260</v>
      </c>
      <c r="I11" s="46" t="e">
        <v>#N/A</v>
      </c>
    </row>
    <row r="12" spans="1:9" x14ac:dyDescent="0.25">
      <c r="A12" s="40" t="s">
        <v>9</v>
      </c>
      <c r="B12" s="49">
        <v>44142</v>
      </c>
      <c r="C12" s="50" t="s">
        <v>130</v>
      </c>
      <c r="D12" s="21">
        <v>39.159999999999997</v>
      </c>
      <c r="E12" s="48" t="s">
        <v>213</v>
      </c>
      <c r="F12" s="44">
        <v>200</v>
      </c>
      <c r="G12" s="45">
        <v>7095</v>
      </c>
      <c r="H12" s="45">
        <v>999</v>
      </c>
      <c r="I12" s="46" t="e">
        <v>#N/A</v>
      </c>
    </row>
    <row r="13" spans="1:9" x14ac:dyDescent="0.25">
      <c r="A13" s="40" t="s">
        <v>9</v>
      </c>
      <c r="B13" s="49">
        <v>44140</v>
      </c>
      <c r="C13" s="50" t="s">
        <v>191</v>
      </c>
      <c r="D13" s="21">
        <v>31.76</v>
      </c>
      <c r="E13" s="48" t="s">
        <v>214</v>
      </c>
      <c r="F13" s="44">
        <v>200</v>
      </c>
      <c r="G13" s="45">
        <v>7095</v>
      </c>
      <c r="H13" s="45">
        <v>257</v>
      </c>
      <c r="I13" s="46" t="e">
        <v>#N/A</v>
      </c>
    </row>
    <row r="14" spans="1:9" x14ac:dyDescent="0.25">
      <c r="A14" s="40" t="s">
        <v>9</v>
      </c>
      <c r="B14" s="49">
        <v>44144</v>
      </c>
      <c r="C14" s="50" t="s">
        <v>12</v>
      </c>
      <c r="D14" s="21">
        <v>48.87</v>
      </c>
      <c r="E14" s="48" t="s">
        <v>13</v>
      </c>
      <c r="F14" s="44">
        <v>200</v>
      </c>
      <c r="G14" s="45">
        <v>7021</v>
      </c>
      <c r="H14" s="45">
        <v>260</v>
      </c>
      <c r="I14" s="46" t="e">
        <v>#N/A</v>
      </c>
    </row>
    <row r="15" spans="1:9" x14ac:dyDescent="0.25">
      <c r="A15" s="40" t="s">
        <v>9</v>
      </c>
      <c r="B15" s="49">
        <v>44147</v>
      </c>
      <c r="C15" s="50" t="s">
        <v>177</v>
      </c>
      <c r="D15" s="21">
        <v>41.76</v>
      </c>
      <c r="E15" s="48" t="s">
        <v>215</v>
      </c>
      <c r="F15" s="44">
        <v>200</v>
      </c>
      <c r="G15" s="45">
        <v>7095</v>
      </c>
      <c r="H15" s="45">
        <v>256</v>
      </c>
      <c r="I15" s="46" t="e">
        <v>#N/A</v>
      </c>
    </row>
    <row r="16" spans="1:9" x14ac:dyDescent="0.25">
      <c r="A16" s="40" t="s">
        <v>9</v>
      </c>
      <c r="B16" s="49">
        <v>44151</v>
      </c>
      <c r="C16" s="50" t="s">
        <v>169</v>
      </c>
      <c r="D16" s="21">
        <v>33.17</v>
      </c>
      <c r="E16" s="48" t="s">
        <v>216</v>
      </c>
      <c r="F16" s="44">
        <v>200</v>
      </c>
      <c r="G16" s="45">
        <v>7095</v>
      </c>
      <c r="H16" s="45">
        <v>226</v>
      </c>
      <c r="I16" s="46" t="e">
        <v>#N/A</v>
      </c>
    </row>
    <row r="17" spans="1:9" x14ac:dyDescent="0.25">
      <c r="A17" s="40" t="s">
        <v>9</v>
      </c>
      <c r="B17" s="49">
        <v>44152</v>
      </c>
      <c r="C17" s="50" t="s">
        <v>217</v>
      </c>
      <c r="D17" s="21">
        <v>17</v>
      </c>
      <c r="E17" s="48" t="s">
        <v>209</v>
      </c>
      <c r="F17" s="44">
        <v>200</v>
      </c>
      <c r="G17" s="45">
        <v>5925</v>
      </c>
      <c r="H17" s="45">
        <v>260</v>
      </c>
      <c r="I17" s="46" t="e">
        <v>#N/A</v>
      </c>
    </row>
    <row r="18" spans="1:9" x14ac:dyDescent="0.25">
      <c r="A18" s="40" t="s">
        <v>9</v>
      </c>
      <c r="B18" s="49">
        <v>44154</v>
      </c>
      <c r="C18" s="50" t="s">
        <v>169</v>
      </c>
      <c r="D18" s="21">
        <v>37.26</v>
      </c>
      <c r="E18" s="48" t="s">
        <v>218</v>
      </c>
      <c r="F18" s="44">
        <v>200</v>
      </c>
      <c r="G18" s="45">
        <v>7095</v>
      </c>
      <c r="H18" s="45">
        <v>260</v>
      </c>
      <c r="I18" s="46" t="e">
        <v>#N/A</v>
      </c>
    </row>
    <row r="19" spans="1:9" x14ac:dyDescent="0.25">
      <c r="A19" s="40" t="s">
        <v>9</v>
      </c>
      <c r="B19" s="49">
        <v>44154</v>
      </c>
      <c r="C19" s="50" t="s">
        <v>175</v>
      </c>
      <c r="D19" s="21">
        <v>38.799999999999997</v>
      </c>
      <c r="E19" s="48" t="s">
        <v>219</v>
      </c>
      <c r="F19" s="44">
        <v>200</v>
      </c>
      <c r="G19" s="45">
        <v>7095</v>
      </c>
      <c r="H19" s="45">
        <v>110</v>
      </c>
      <c r="I19" s="46" t="e">
        <v>#N/A</v>
      </c>
    </row>
    <row r="20" spans="1:9" x14ac:dyDescent="0.25">
      <c r="A20" s="9" t="s">
        <v>63</v>
      </c>
      <c r="B20" s="19"/>
      <c r="C20" s="20"/>
      <c r="D20" s="21">
        <f>SUBTOTAL(109,Table812[Amount])</f>
        <v>632.51999999999987</v>
      </c>
      <c r="E20" s="22"/>
      <c r="F20" s="23"/>
      <c r="G20" s="24"/>
      <c r="H20" s="24"/>
      <c r="I20" s="25"/>
    </row>
  </sheetData>
  <sheetProtection sort="0" autoFilter="0"/>
  <dataValidations count="4">
    <dataValidation type="whole" allowBlank="1" showInputMessage="1" showErrorMessage="1" errorTitle="ACTIVITY CODE ERROR" error="Must be a 2 digit number between 100 and 999" promptTitle="ACTIVITY CODE" prompt="2 digit number between 100 and 999_x000a_If you are used to using four digit activity codes ending in two (such as 1102), drop the two in the last digit." sqref="H2:H19">
      <formula1>100</formula1>
      <formula2>999</formula2>
    </dataValidation>
    <dataValidation type="whole" allowBlank="1" showInputMessage="1" showErrorMessage="1" errorTitle="EVENT CODE ERROR" error="Must be blank OR a two digit number between 10 and 99" promptTitle="EVENT CODE" prompt="2 digit number_x000a_Examples:_x000a_SBAC - 85_x000a_Council/RTSC - 86" sqref="I2:I19">
      <formula1>10</formula1>
      <formula2>99</formula2>
    </dataValidation>
    <dataValidation type="whole" allowBlank="1" showInputMessage="1" showErrorMessage="1" errorTitle="GL CODE ERROR" error="Must be a four digit number" promptTitle="GL CODE" prompt="4 digit number" sqref="G2:G19">
      <formula1>1000</formula1>
      <formula2>9999</formula2>
    </dataValidation>
    <dataValidation type="whole" allowBlank="1" showInputMessage="1" showErrorMessage="1" errorTitle="ORG UNIT ERROR" error="Must be a 3 digit number." promptTitle="ORG UNIT" prompt="3 digit number" sqref="F2:F19">
      <formula1>100</formula1>
      <formula2>999</formula2>
    </dataValidation>
  </dataValidations>
  <pageMargins left="0.7" right="0.7" top="0.75" bottom="0.75" header="0.3" footer="0.3"/>
  <pageSetup orientation="portrait" r:id="rId1"/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I22"/>
  <sheetViews>
    <sheetView workbookViewId="0">
      <pane ySplit="1" topLeftCell="A2" activePane="bottomLeft" state="frozen"/>
      <selection activeCell="E19" sqref="E19"/>
      <selection pane="bottomLeft" activeCell="A2" sqref="A2:I21"/>
    </sheetView>
  </sheetViews>
  <sheetFormatPr defaultColWidth="8.85546875" defaultRowHeight="15" x14ac:dyDescent="0.25"/>
  <cols>
    <col min="1" max="1" width="11.42578125" style="26" bestFit="1" customWidth="1"/>
    <col min="2" max="2" width="15.7109375" style="27" bestFit="1" customWidth="1"/>
    <col min="3" max="3" width="41.7109375" style="28" bestFit="1" customWidth="1"/>
    <col min="4" max="4" width="12.7109375" style="29" bestFit="1" customWidth="1"/>
    <col min="5" max="5" width="46.7109375" style="28" customWidth="1"/>
    <col min="6" max="6" width="8.140625" style="30" customWidth="1"/>
    <col min="7" max="7" width="9.42578125" style="31" customWidth="1"/>
    <col min="8" max="8" width="9.140625" style="31" customWidth="1"/>
    <col min="9" max="9" width="8.7109375" style="32" customWidth="1"/>
  </cols>
  <sheetData>
    <row r="1" spans="1:9" ht="30" x14ac:dyDescent="0.25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6" t="s">
        <v>5</v>
      </c>
      <c r="G1" s="6" t="s">
        <v>6</v>
      </c>
      <c r="H1" s="7" t="s">
        <v>7</v>
      </c>
      <c r="I1" s="8" t="s">
        <v>8</v>
      </c>
    </row>
    <row r="2" spans="1:9" x14ac:dyDescent="0.25">
      <c r="A2" s="40" t="s">
        <v>9</v>
      </c>
      <c r="B2" s="41">
        <v>44154</v>
      </c>
      <c r="C2" s="42" t="s">
        <v>169</v>
      </c>
      <c r="D2" s="43">
        <v>-33.17</v>
      </c>
      <c r="E2" s="13" t="s">
        <v>220</v>
      </c>
      <c r="F2" s="44">
        <v>200</v>
      </c>
      <c r="G2" s="45">
        <v>7095</v>
      </c>
      <c r="H2" s="45">
        <v>226</v>
      </c>
      <c r="I2" s="45" t="e">
        <v>#N/A</v>
      </c>
    </row>
    <row r="3" spans="1:9" x14ac:dyDescent="0.25">
      <c r="A3" s="40" t="s">
        <v>9</v>
      </c>
      <c r="B3" s="41">
        <v>44155</v>
      </c>
      <c r="C3" s="42" t="s">
        <v>130</v>
      </c>
      <c r="D3" s="43">
        <v>24.58</v>
      </c>
      <c r="E3" s="13" t="s">
        <v>57</v>
      </c>
      <c r="F3" s="44">
        <v>200</v>
      </c>
      <c r="G3" s="45">
        <v>7095</v>
      </c>
      <c r="H3" s="45">
        <v>256</v>
      </c>
      <c r="I3" s="46" t="e">
        <v>#N/A</v>
      </c>
    </row>
    <row r="4" spans="1:9" x14ac:dyDescent="0.25">
      <c r="A4" s="40" t="s">
        <v>9</v>
      </c>
      <c r="B4" s="41">
        <v>44159</v>
      </c>
      <c r="C4" s="42" t="s">
        <v>177</v>
      </c>
      <c r="D4" s="43">
        <v>39.29</v>
      </c>
      <c r="E4" s="13" t="s">
        <v>221</v>
      </c>
      <c r="F4" s="44">
        <v>200</v>
      </c>
      <c r="G4" s="45">
        <v>7095</v>
      </c>
      <c r="H4" s="45">
        <v>260</v>
      </c>
      <c r="I4" s="46" t="e">
        <v>#N/A</v>
      </c>
    </row>
    <row r="5" spans="1:9" x14ac:dyDescent="0.25">
      <c r="A5" s="40" t="s">
        <v>9</v>
      </c>
      <c r="B5" s="41">
        <v>44159</v>
      </c>
      <c r="C5" s="42" t="s">
        <v>12</v>
      </c>
      <c r="D5" s="43">
        <v>61.5</v>
      </c>
      <c r="E5" s="13" t="s">
        <v>222</v>
      </c>
      <c r="F5" s="44">
        <v>200</v>
      </c>
      <c r="G5" s="45">
        <v>7021</v>
      </c>
      <c r="H5" s="45">
        <v>260</v>
      </c>
      <c r="I5" s="46" t="e">
        <v>#N/A</v>
      </c>
    </row>
    <row r="6" spans="1:9" x14ac:dyDescent="0.25">
      <c r="A6" s="40" t="s">
        <v>9</v>
      </c>
      <c r="B6" s="41">
        <v>44159</v>
      </c>
      <c r="C6" s="42" t="s">
        <v>14</v>
      </c>
      <c r="D6" s="43">
        <v>19.96</v>
      </c>
      <c r="E6" s="13" t="s">
        <v>160</v>
      </c>
      <c r="F6" s="44">
        <v>200</v>
      </c>
      <c r="G6" s="45">
        <v>5925</v>
      </c>
      <c r="H6" s="45">
        <v>260</v>
      </c>
      <c r="I6" s="46" t="e">
        <v>#N/A</v>
      </c>
    </row>
    <row r="7" spans="1:9" x14ac:dyDescent="0.25">
      <c r="A7" s="40" t="s">
        <v>9</v>
      </c>
      <c r="B7" s="41">
        <v>44166</v>
      </c>
      <c r="C7" s="42" t="s">
        <v>133</v>
      </c>
      <c r="D7" s="47">
        <v>32.020000000000003</v>
      </c>
      <c r="E7" s="13" t="s">
        <v>223</v>
      </c>
      <c r="F7" s="44">
        <v>200</v>
      </c>
      <c r="G7" s="45">
        <v>5930</v>
      </c>
      <c r="H7" s="45">
        <v>260</v>
      </c>
      <c r="I7" s="46" t="e">
        <v>#N/A</v>
      </c>
    </row>
    <row r="8" spans="1:9" x14ac:dyDescent="0.25">
      <c r="A8" s="40" t="s">
        <v>9</v>
      </c>
      <c r="B8" s="41">
        <v>44167</v>
      </c>
      <c r="C8" s="42" t="s">
        <v>174</v>
      </c>
      <c r="D8" s="47">
        <v>25.51</v>
      </c>
      <c r="E8" s="13" t="s">
        <v>224</v>
      </c>
      <c r="F8" s="44">
        <v>200</v>
      </c>
      <c r="G8" s="45">
        <v>7095</v>
      </c>
      <c r="H8" s="45">
        <v>252</v>
      </c>
      <c r="I8" s="46" t="e">
        <v>#N/A</v>
      </c>
    </row>
    <row r="9" spans="1:9" x14ac:dyDescent="0.25">
      <c r="A9" s="40" t="s">
        <v>9</v>
      </c>
      <c r="B9" s="41">
        <v>44168</v>
      </c>
      <c r="C9" s="42" t="s">
        <v>173</v>
      </c>
      <c r="D9" s="47">
        <v>22.46</v>
      </c>
      <c r="E9" s="13" t="s">
        <v>57</v>
      </c>
      <c r="F9" s="44">
        <v>200</v>
      </c>
      <c r="G9" s="45">
        <v>7095</v>
      </c>
      <c r="H9" s="45">
        <v>256</v>
      </c>
      <c r="I9" s="46" t="e">
        <v>#N/A</v>
      </c>
    </row>
    <row r="10" spans="1:9" x14ac:dyDescent="0.25">
      <c r="A10" s="40" t="s">
        <v>9</v>
      </c>
      <c r="B10" s="41">
        <v>44168</v>
      </c>
      <c r="C10" s="42" t="s">
        <v>175</v>
      </c>
      <c r="D10" s="47">
        <v>34.799999999999997</v>
      </c>
      <c r="E10" s="13" t="s">
        <v>57</v>
      </c>
      <c r="F10" s="44">
        <v>200</v>
      </c>
      <c r="G10" s="45">
        <v>7095</v>
      </c>
      <c r="H10" s="45">
        <v>256</v>
      </c>
      <c r="I10" s="46" t="e">
        <v>#N/A</v>
      </c>
    </row>
    <row r="11" spans="1:9" x14ac:dyDescent="0.25">
      <c r="A11" s="40" t="s">
        <v>9</v>
      </c>
      <c r="B11" s="49">
        <v>44169</v>
      </c>
      <c r="C11" s="50" t="s">
        <v>130</v>
      </c>
      <c r="D11" s="21">
        <v>43.16</v>
      </c>
      <c r="E11" s="48" t="s">
        <v>225</v>
      </c>
      <c r="F11" s="44">
        <v>200</v>
      </c>
      <c r="G11" s="45">
        <v>7095</v>
      </c>
      <c r="H11" s="45">
        <v>252</v>
      </c>
      <c r="I11" s="46" t="e">
        <v>#N/A</v>
      </c>
    </row>
    <row r="12" spans="1:9" x14ac:dyDescent="0.25">
      <c r="A12" s="40" t="s">
        <v>9</v>
      </c>
      <c r="B12" s="49">
        <v>44172</v>
      </c>
      <c r="C12" s="50" t="s">
        <v>177</v>
      </c>
      <c r="D12" s="21">
        <v>30.26</v>
      </c>
      <c r="E12" s="48" t="s">
        <v>226</v>
      </c>
      <c r="F12" s="44">
        <v>200</v>
      </c>
      <c r="G12" s="45">
        <v>7095</v>
      </c>
      <c r="H12" s="45">
        <v>257</v>
      </c>
      <c r="I12" s="46" t="e">
        <v>#N/A</v>
      </c>
    </row>
    <row r="13" spans="1:9" x14ac:dyDescent="0.25">
      <c r="A13" s="40" t="s">
        <v>9</v>
      </c>
      <c r="B13" s="49">
        <v>44175</v>
      </c>
      <c r="C13" s="50" t="s">
        <v>133</v>
      </c>
      <c r="D13" s="21">
        <v>33.020000000000003</v>
      </c>
      <c r="E13" s="48" t="s">
        <v>227</v>
      </c>
      <c r="F13" s="44">
        <v>200</v>
      </c>
      <c r="G13" s="45">
        <v>7095</v>
      </c>
      <c r="H13" s="45">
        <v>257</v>
      </c>
      <c r="I13" s="46" t="e">
        <v>#N/A</v>
      </c>
    </row>
    <row r="14" spans="1:9" x14ac:dyDescent="0.25">
      <c r="A14" s="40" t="s">
        <v>9</v>
      </c>
      <c r="B14" s="49">
        <v>44175</v>
      </c>
      <c r="C14" s="50" t="s">
        <v>191</v>
      </c>
      <c r="D14" s="21">
        <v>32.25</v>
      </c>
      <c r="E14" s="48" t="s">
        <v>228</v>
      </c>
      <c r="F14" s="44">
        <v>200</v>
      </c>
      <c r="G14" s="45">
        <v>7095</v>
      </c>
      <c r="H14" s="45">
        <v>256</v>
      </c>
      <c r="I14" s="46" t="e">
        <v>#N/A</v>
      </c>
    </row>
    <row r="15" spans="1:9" x14ac:dyDescent="0.25">
      <c r="A15" s="40" t="s">
        <v>9</v>
      </c>
      <c r="B15" s="49">
        <v>44176</v>
      </c>
      <c r="C15" s="50" t="s">
        <v>130</v>
      </c>
      <c r="D15" s="21">
        <v>40.24</v>
      </c>
      <c r="E15" s="48" t="s">
        <v>229</v>
      </c>
      <c r="F15" s="44">
        <v>200</v>
      </c>
      <c r="G15" s="45">
        <v>7095</v>
      </c>
      <c r="H15" s="45">
        <v>252</v>
      </c>
      <c r="I15" s="46" t="e">
        <v>#N/A</v>
      </c>
    </row>
    <row r="16" spans="1:9" x14ac:dyDescent="0.25">
      <c r="A16" s="40" t="s">
        <v>9</v>
      </c>
      <c r="B16" s="49">
        <v>44179</v>
      </c>
      <c r="C16" s="50" t="s">
        <v>177</v>
      </c>
      <c r="D16" s="21">
        <v>38.29</v>
      </c>
      <c r="E16" s="48" t="s">
        <v>230</v>
      </c>
      <c r="F16" s="44">
        <v>200</v>
      </c>
      <c r="G16" s="45">
        <v>7095</v>
      </c>
      <c r="H16" s="45">
        <v>211</v>
      </c>
      <c r="I16" s="46" t="e">
        <v>#N/A</v>
      </c>
    </row>
    <row r="17" spans="1:9" x14ac:dyDescent="0.25">
      <c r="A17" s="40" t="s">
        <v>9</v>
      </c>
      <c r="B17" s="49">
        <v>44179</v>
      </c>
      <c r="C17" s="50" t="s">
        <v>231</v>
      </c>
      <c r="D17" s="21">
        <v>51.65</v>
      </c>
      <c r="E17" s="48" t="s">
        <v>222</v>
      </c>
      <c r="F17" s="44">
        <v>200</v>
      </c>
      <c r="G17" s="45">
        <v>7021</v>
      </c>
      <c r="H17" s="45">
        <v>260</v>
      </c>
      <c r="I17" s="46" t="e">
        <v>#N/A</v>
      </c>
    </row>
    <row r="18" spans="1:9" x14ac:dyDescent="0.25">
      <c r="A18" s="40" t="s">
        <v>9</v>
      </c>
      <c r="B18" s="49">
        <v>44180</v>
      </c>
      <c r="C18" s="50" t="s">
        <v>176</v>
      </c>
      <c r="D18" s="21">
        <v>21.85</v>
      </c>
      <c r="E18" s="48" t="s">
        <v>232</v>
      </c>
      <c r="F18" s="44">
        <v>200</v>
      </c>
      <c r="G18" s="45">
        <v>7095</v>
      </c>
      <c r="H18" s="45">
        <v>257</v>
      </c>
      <c r="I18" s="46" t="e">
        <v>#N/A</v>
      </c>
    </row>
    <row r="19" spans="1:9" x14ac:dyDescent="0.25">
      <c r="A19" s="40" t="s">
        <v>9</v>
      </c>
      <c r="B19" s="49">
        <v>44180</v>
      </c>
      <c r="C19" s="50" t="s">
        <v>217</v>
      </c>
      <c r="D19" s="21">
        <v>17</v>
      </c>
      <c r="E19" s="48" t="s">
        <v>160</v>
      </c>
      <c r="F19" s="44">
        <v>200</v>
      </c>
      <c r="G19" s="45">
        <v>5925</v>
      </c>
      <c r="H19" s="45">
        <v>260</v>
      </c>
      <c r="I19" s="46" t="e">
        <v>#N/A</v>
      </c>
    </row>
    <row r="20" spans="1:9" x14ac:dyDescent="0.25">
      <c r="A20" s="40" t="s">
        <v>9</v>
      </c>
      <c r="B20" s="49">
        <v>44182</v>
      </c>
      <c r="C20" s="50" t="s">
        <v>154</v>
      </c>
      <c r="D20" s="21">
        <v>26.07</v>
      </c>
      <c r="E20" s="48" t="s">
        <v>57</v>
      </c>
      <c r="F20" s="44">
        <v>200</v>
      </c>
      <c r="G20" s="45">
        <v>7095</v>
      </c>
      <c r="H20" s="45">
        <v>256</v>
      </c>
      <c r="I20" s="46" t="e">
        <v>#N/A</v>
      </c>
    </row>
    <row r="21" spans="1:9" x14ac:dyDescent="0.25">
      <c r="A21" s="40" t="s">
        <v>9</v>
      </c>
      <c r="B21" s="49">
        <v>44182</v>
      </c>
      <c r="C21" s="50" t="s">
        <v>175</v>
      </c>
      <c r="D21" s="21">
        <v>34.799999999999997</v>
      </c>
      <c r="E21" s="48" t="s">
        <v>233</v>
      </c>
      <c r="F21" s="44">
        <v>200</v>
      </c>
      <c r="G21" s="45">
        <v>7095</v>
      </c>
      <c r="H21" s="45">
        <v>110</v>
      </c>
      <c r="I21" s="46" t="e">
        <v>#N/A</v>
      </c>
    </row>
    <row r="22" spans="1:9" x14ac:dyDescent="0.25">
      <c r="A22" s="9" t="s">
        <v>63</v>
      </c>
      <c r="B22" s="19"/>
      <c r="C22" s="20"/>
      <c r="D22" s="21">
        <f>SUBTOTAL(109,Table813[Amount])</f>
        <v>595.54</v>
      </c>
      <c r="E22" s="22"/>
      <c r="F22" s="23"/>
      <c r="G22" s="24"/>
      <c r="H22" s="24"/>
      <c r="I22" s="25"/>
    </row>
  </sheetData>
  <sheetProtection sort="0" autoFilter="0"/>
  <dataValidations count="4">
    <dataValidation type="whole" allowBlank="1" showInputMessage="1" showErrorMessage="1" errorTitle="ACTIVITY CODE ERROR" error="Must be a 2 digit number between 100 and 999" promptTitle="ACTIVITY CODE" prompt="2 digit number between 100 and 999_x000a_If you are used to using four digit activity codes ending in two (such as 1102), drop the two in the last digit." sqref="H2:H21">
      <formula1>100</formula1>
      <formula2>999</formula2>
    </dataValidation>
    <dataValidation type="whole" allowBlank="1" showInputMessage="1" showErrorMessage="1" errorTitle="EVENT CODE ERROR" error="Must be blank OR a two digit number between 10 and 99" promptTitle="EVENT CODE" prompt="2 digit number_x000a_Examples:_x000a_SBAC - 85_x000a_Council/RTSC - 86" sqref="I2:I21">
      <formula1>10</formula1>
      <formula2>99</formula2>
    </dataValidation>
    <dataValidation type="whole" allowBlank="1" showInputMessage="1" showErrorMessage="1" errorTitle="GL CODE ERROR" error="Must be a four digit number" promptTitle="GL CODE" prompt="4 digit number" sqref="G2:G21">
      <formula1>1000</formula1>
      <formula2>9999</formula2>
    </dataValidation>
    <dataValidation type="whole" allowBlank="1" showInputMessage="1" showErrorMessage="1" errorTitle="ORG UNIT ERROR" error="Must be a 3 digit number." promptTitle="ORG UNIT" prompt="3 digit number" sqref="F2:F21">
      <formula1>100</formula1>
      <formula2>999</formula2>
    </dataValidation>
  </dataValidations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I38"/>
  <sheetViews>
    <sheetView workbookViewId="0">
      <pane ySplit="1" topLeftCell="A2" activePane="bottomLeft" state="frozen"/>
      <selection activeCell="K7" sqref="K7"/>
      <selection pane="bottomLeft" activeCell="K7" sqref="K7"/>
    </sheetView>
  </sheetViews>
  <sheetFormatPr defaultColWidth="8.85546875" defaultRowHeight="15" x14ac:dyDescent="0.25"/>
  <cols>
    <col min="1" max="1" width="11.42578125" style="26" bestFit="1" customWidth="1"/>
    <col min="2" max="2" width="15.7109375" style="27" bestFit="1" customWidth="1"/>
    <col min="3" max="3" width="41.7109375" style="28" bestFit="1" customWidth="1"/>
    <col min="4" max="4" width="12.7109375" style="29" bestFit="1" customWidth="1"/>
    <col min="5" max="5" width="46.7109375" style="28" customWidth="1"/>
    <col min="6" max="6" width="8.140625" style="30" customWidth="1"/>
    <col min="7" max="7" width="9.42578125" style="31" customWidth="1"/>
    <col min="8" max="8" width="9.140625" style="31" customWidth="1"/>
    <col min="9" max="9" width="8.7109375" style="32" customWidth="1"/>
  </cols>
  <sheetData>
    <row r="1" spans="1:9" ht="30" x14ac:dyDescent="0.25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6" t="s">
        <v>5</v>
      </c>
      <c r="G1" s="6" t="s">
        <v>6</v>
      </c>
      <c r="H1" s="7" t="s">
        <v>7</v>
      </c>
      <c r="I1" s="8" t="s">
        <v>8</v>
      </c>
    </row>
    <row r="2" spans="1:9" x14ac:dyDescent="0.25">
      <c r="A2" s="9" t="s">
        <v>9</v>
      </c>
      <c r="B2" s="10">
        <v>43817</v>
      </c>
      <c r="C2" s="11" t="s">
        <v>10</v>
      </c>
      <c r="D2" s="12">
        <v>41.2</v>
      </c>
      <c r="E2" s="13" t="s">
        <v>11</v>
      </c>
      <c r="F2" s="14">
        <v>200</v>
      </c>
      <c r="G2" s="15">
        <v>7095</v>
      </c>
      <c r="H2" s="15">
        <v>260</v>
      </c>
      <c r="I2" s="15" t="e">
        <v>#N/A</v>
      </c>
    </row>
    <row r="3" spans="1:9" x14ac:dyDescent="0.25">
      <c r="A3" s="9" t="s">
        <v>9</v>
      </c>
      <c r="B3" s="10">
        <v>43818</v>
      </c>
      <c r="C3" s="11" t="s">
        <v>12</v>
      </c>
      <c r="D3" s="12">
        <v>63.99</v>
      </c>
      <c r="E3" s="13" t="s">
        <v>13</v>
      </c>
      <c r="F3" s="14">
        <v>200</v>
      </c>
      <c r="G3" s="15">
        <v>7021</v>
      </c>
      <c r="H3" s="15">
        <v>260</v>
      </c>
      <c r="I3" s="16" t="e">
        <v>#N/A</v>
      </c>
    </row>
    <row r="4" spans="1:9" x14ac:dyDescent="0.25">
      <c r="A4" s="9" t="s">
        <v>9</v>
      </c>
      <c r="B4" s="10">
        <v>43823</v>
      </c>
      <c r="C4" s="11" t="s">
        <v>14</v>
      </c>
      <c r="D4" s="12">
        <v>15.96</v>
      </c>
      <c r="E4" s="13" t="s">
        <v>15</v>
      </c>
      <c r="F4" s="14">
        <v>200</v>
      </c>
      <c r="G4" s="15">
        <v>5925</v>
      </c>
      <c r="H4" s="15">
        <v>260</v>
      </c>
      <c r="I4" s="16" t="e">
        <v>#N/A</v>
      </c>
    </row>
    <row r="5" spans="1:9" x14ac:dyDescent="0.25">
      <c r="A5" s="9" t="s">
        <v>9</v>
      </c>
      <c r="B5" s="10">
        <v>43829</v>
      </c>
      <c r="C5" s="11" t="s">
        <v>16</v>
      </c>
      <c r="D5" s="12">
        <v>8.1</v>
      </c>
      <c r="E5" s="13" t="s">
        <v>17</v>
      </c>
      <c r="F5" s="14">
        <v>200</v>
      </c>
      <c r="G5" s="15">
        <v>7010</v>
      </c>
      <c r="H5" s="15">
        <v>260</v>
      </c>
      <c r="I5" s="16" t="e">
        <v>#N/A</v>
      </c>
    </row>
    <row r="6" spans="1:9" x14ac:dyDescent="0.25">
      <c r="A6" s="9" t="s">
        <v>9</v>
      </c>
      <c r="B6" s="10">
        <v>43830</v>
      </c>
      <c r="C6" s="11" t="s">
        <v>12</v>
      </c>
      <c r="D6" s="12">
        <v>53.4</v>
      </c>
      <c r="E6" s="13" t="s">
        <v>13</v>
      </c>
      <c r="F6" s="14">
        <v>200</v>
      </c>
      <c r="G6" s="15">
        <v>7021</v>
      </c>
      <c r="H6" s="15">
        <v>260</v>
      </c>
      <c r="I6" s="16" t="e">
        <v>#N/A</v>
      </c>
    </row>
    <row r="7" spans="1:9" ht="38.25" x14ac:dyDescent="0.25">
      <c r="A7" s="9" t="s">
        <v>9</v>
      </c>
      <c r="B7" s="17">
        <v>43833</v>
      </c>
      <c r="C7" s="11" t="s">
        <v>18</v>
      </c>
      <c r="D7" s="18">
        <v>499.96</v>
      </c>
      <c r="E7" s="13" t="s">
        <v>19</v>
      </c>
      <c r="F7" s="14">
        <v>700</v>
      </c>
      <c r="G7" s="15">
        <v>4801</v>
      </c>
      <c r="H7" s="15">
        <v>700</v>
      </c>
      <c r="I7" s="16" t="e">
        <v>#N/A</v>
      </c>
    </row>
    <row r="8" spans="1:9" ht="38.25" x14ac:dyDescent="0.25">
      <c r="A8" s="9" t="s">
        <v>9</v>
      </c>
      <c r="B8" s="17">
        <v>43833</v>
      </c>
      <c r="C8" s="11" t="s">
        <v>20</v>
      </c>
      <c r="D8" s="18">
        <v>553.96</v>
      </c>
      <c r="E8" s="13" t="s">
        <v>21</v>
      </c>
      <c r="F8" s="14">
        <v>200</v>
      </c>
      <c r="G8" s="15">
        <v>7020</v>
      </c>
      <c r="H8" s="15">
        <v>260</v>
      </c>
      <c r="I8" s="16" t="e">
        <v>#N/A</v>
      </c>
    </row>
    <row r="9" spans="1:9" ht="38.25" x14ac:dyDescent="0.25">
      <c r="A9" s="9" t="s">
        <v>9</v>
      </c>
      <c r="B9" s="17">
        <v>43833</v>
      </c>
      <c r="C9" s="11" t="s">
        <v>22</v>
      </c>
      <c r="D9" s="18">
        <v>553.96</v>
      </c>
      <c r="E9" s="13" t="s">
        <v>23</v>
      </c>
      <c r="F9" s="14">
        <v>200</v>
      </c>
      <c r="G9" s="15">
        <v>7020</v>
      </c>
      <c r="H9" s="15">
        <v>260</v>
      </c>
      <c r="I9" s="16" t="e">
        <v>#N/A</v>
      </c>
    </row>
    <row r="10" spans="1:9" ht="38.25" x14ac:dyDescent="0.25">
      <c r="A10" s="9" t="s">
        <v>9</v>
      </c>
      <c r="B10" s="17">
        <v>43832</v>
      </c>
      <c r="C10" s="11" t="s">
        <v>24</v>
      </c>
      <c r="D10" s="18">
        <v>493.96</v>
      </c>
      <c r="E10" s="13" t="s">
        <v>25</v>
      </c>
      <c r="F10" s="14">
        <v>200</v>
      </c>
      <c r="G10" s="15">
        <v>7020</v>
      </c>
      <c r="H10" s="15">
        <v>110</v>
      </c>
      <c r="I10" s="16" t="e">
        <v>#N/A</v>
      </c>
    </row>
    <row r="11" spans="1:9" ht="38.25" x14ac:dyDescent="0.25">
      <c r="A11" s="9" t="s">
        <v>9</v>
      </c>
      <c r="B11" s="17">
        <v>43832</v>
      </c>
      <c r="C11" s="11" t="s">
        <v>26</v>
      </c>
      <c r="D11" s="18">
        <v>493.96</v>
      </c>
      <c r="E11" s="13" t="s">
        <v>27</v>
      </c>
      <c r="F11" s="14">
        <v>200</v>
      </c>
      <c r="G11" s="15">
        <v>7020</v>
      </c>
      <c r="H11" s="15">
        <v>110</v>
      </c>
      <c r="I11" s="16" t="e">
        <v>#N/A</v>
      </c>
    </row>
    <row r="12" spans="1:9" x14ac:dyDescent="0.25">
      <c r="A12" s="9" t="s">
        <v>9</v>
      </c>
      <c r="B12" s="17">
        <v>43833</v>
      </c>
      <c r="C12" s="11" t="s">
        <v>28</v>
      </c>
      <c r="D12" s="18">
        <v>67.87</v>
      </c>
      <c r="E12" s="13"/>
      <c r="F12" s="14">
        <v>200</v>
      </c>
      <c r="G12" s="15">
        <v>7095</v>
      </c>
      <c r="H12" s="15">
        <v>260</v>
      </c>
      <c r="I12" s="16" t="e">
        <v>#N/A</v>
      </c>
    </row>
    <row r="13" spans="1:9" x14ac:dyDescent="0.25">
      <c r="A13" s="9" t="s">
        <v>9</v>
      </c>
      <c r="B13" s="17">
        <v>43836</v>
      </c>
      <c r="C13" s="11" t="s">
        <v>29</v>
      </c>
      <c r="D13" s="18">
        <v>15.04</v>
      </c>
      <c r="E13" s="13" t="s">
        <v>30</v>
      </c>
      <c r="F13" s="14">
        <v>200</v>
      </c>
      <c r="G13" s="15">
        <v>7023</v>
      </c>
      <c r="H13" s="15">
        <v>110</v>
      </c>
      <c r="I13" s="16" t="e">
        <v>#N/A</v>
      </c>
    </row>
    <row r="14" spans="1:9" x14ac:dyDescent="0.25">
      <c r="A14" s="9" t="s">
        <v>9</v>
      </c>
      <c r="B14" s="17">
        <v>43836</v>
      </c>
      <c r="C14" s="11" t="s">
        <v>31</v>
      </c>
      <c r="D14" s="18">
        <v>36.31</v>
      </c>
      <c r="E14" s="13" t="s">
        <v>30</v>
      </c>
      <c r="F14" s="14">
        <v>200</v>
      </c>
      <c r="G14" s="15">
        <v>7023</v>
      </c>
      <c r="H14" s="15">
        <v>110</v>
      </c>
      <c r="I14" s="16" t="e">
        <v>#N/A</v>
      </c>
    </row>
    <row r="15" spans="1:9" x14ac:dyDescent="0.25">
      <c r="A15" s="9" t="s">
        <v>9</v>
      </c>
      <c r="B15" s="17">
        <v>43836</v>
      </c>
      <c r="C15" s="11" t="s">
        <v>32</v>
      </c>
      <c r="D15" s="18">
        <v>-246.98</v>
      </c>
      <c r="E15" s="13" t="s">
        <v>33</v>
      </c>
      <c r="F15" s="14">
        <v>200</v>
      </c>
      <c r="G15" s="15">
        <v>7020</v>
      </c>
      <c r="H15" s="15">
        <v>110</v>
      </c>
      <c r="I15" s="16" t="e">
        <v>#N/A</v>
      </c>
    </row>
    <row r="16" spans="1:9" x14ac:dyDescent="0.25">
      <c r="A16" s="9" t="s">
        <v>9</v>
      </c>
      <c r="B16" s="17">
        <v>43836</v>
      </c>
      <c r="C16" s="11" t="s">
        <v>34</v>
      </c>
      <c r="D16" s="18">
        <v>-246.98</v>
      </c>
      <c r="E16" s="13" t="s">
        <v>35</v>
      </c>
      <c r="F16" s="14">
        <v>200</v>
      </c>
      <c r="G16" s="15">
        <v>7020</v>
      </c>
      <c r="H16" s="15">
        <v>110</v>
      </c>
      <c r="I16" s="16" t="e">
        <v>#N/A</v>
      </c>
    </row>
    <row r="17" spans="1:9" ht="38.25" x14ac:dyDescent="0.25">
      <c r="A17" s="9" t="s">
        <v>9</v>
      </c>
      <c r="B17" s="17">
        <v>43836</v>
      </c>
      <c r="C17" s="11" t="s">
        <v>36</v>
      </c>
      <c r="D17" s="18">
        <v>260.98</v>
      </c>
      <c r="E17" s="13" t="s">
        <v>37</v>
      </c>
      <c r="F17" s="14">
        <v>200</v>
      </c>
      <c r="G17" s="15">
        <v>7020</v>
      </c>
      <c r="H17" s="15">
        <v>110</v>
      </c>
      <c r="I17" s="16" t="e">
        <v>#N/A</v>
      </c>
    </row>
    <row r="18" spans="1:9" ht="38.25" x14ac:dyDescent="0.25">
      <c r="A18" s="9" t="s">
        <v>9</v>
      </c>
      <c r="B18" s="17">
        <v>43836</v>
      </c>
      <c r="C18" s="11" t="s">
        <v>38</v>
      </c>
      <c r="D18" s="18">
        <v>260.98</v>
      </c>
      <c r="E18" s="13" t="s">
        <v>37</v>
      </c>
      <c r="F18" s="14">
        <v>200</v>
      </c>
      <c r="G18" s="15">
        <v>7020</v>
      </c>
      <c r="H18" s="15">
        <v>110</v>
      </c>
      <c r="I18" s="16" t="e">
        <v>#N/A</v>
      </c>
    </row>
    <row r="19" spans="1:9" x14ac:dyDescent="0.25">
      <c r="A19" s="9" t="s">
        <v>9</v>
      </c>
      <c r="B19" s="17">
        <v>43836</v>
      </c>
      <c r="C19" s="11" t="s">
        <v>39</v>
      </c>
      <c r="D19" s="18">
        <v>18</v>
      </c>
      <c r="E19" s="13" t="s">
        <v>30</v>
      </c>
      <c r="F19" s="14">
        <v>200</v>
      </c>
      <c r="G19" s="15">
        <v>7025</v>
      </c>
      <c r="H19" s="15">
        <v>110</v>
      </c>
      <c r="I19" s="16" t="e">
        <v>#N/A</v>
      </c>
    </row>
    <row r="20" spans="1:9" x14ac:dyDescent="0.25">
      <c r="A20" s="9" t="s">
        <v>9</v>
      </c>
      <c r="B20" s="17">
        <v>43837</v>
      </c>
      <c r="C20" s="11" t="s">
        <v>40</v>
      </c>
      <c r="D20" s="18">
        <v>-499.96</v>
      </c>
      <c r="E20" s="13" t="s">
        <v>41</v>
      </c>
      <c r="F20" s="14">
        <v>700</v>
      </c>
      <c r="G20" s="15">
        <v>4801</v>
      </c>
      <c r="H20" s="15">
        <v>700</v>
      </c>
      <c r="I20" s="16" t="e">
        <v>#N/A</v>
      </c>
    </row>
    <row r="21" spans="1:9" ht="38.25" x14ac:dyDescent="0.25">
      <c r="A21" s="9" t="s">
        <v>9</v>
      </c>
      <c r="B21" s="10">
        <v>43837</v>
      </c>
      <c r="C21" s="11" t="s">
        <v>42</v>
      </c>
      <c r="D21" s="18">
        <v>249.98</v>
      </c>
      <c r="E21" s="13" t="s">
        <v>43</v>
      </c>
      <c r="F21" s="14">
        <v>700</v>
      </c>
      <c r="G21" s="15">
        <v>4801</v>
      </c>
      <c r="H21" s="15">
        <v>700</v>
      </c>
      <c r="I21" s="16" t="e">
        <v>#N/A</v>
      </c>
    </row>
    <row r="22" spans="1:9" ht="38.25" x14ac:dyDescent="0.25">
      <c r="A22" s="9" t="s">
        <v>9</v>
      </c>
      <c r="B22" s="10">
        <v>43837</v>
      </c>
      <c r="C22" s="11" t="s">
        <v>44</v>
      </c>
      <c r="D22" s="18">
        <v>280.98</v>
      </c>
      <c r="E22" s="13" t="s">
        <v>45</v>
      </c>
      <c r="F22" s="14">
        <v>700</v>
      </c>
      <c r="G22" s="15">
        <v>4801</v>
      </c>
      <c r="H22" s="15">
        <v>700</v>
      </c>
      <c r="I22" s="16" t="e">
        <v>#N/A</v>
      </c>
    </row>
    <row r="23" spans="1:9" x14ac:dyDescent="0.25">
      <c r="A23" s="9" t="s">
        <v>9</v>
      </c>
      <c r="B23" s="10">
        <v>43838</v>
      </c>
      <c r="C23" s="11" t="s">
        <v>46</v>
      </c>
      <c r="D23" s="18">
        <v>-553.96</v>
      </c>
      <c r="E23" s="13" t="s">
        <v>47</v>
      </c>
      <c r="F23" s="14">
        <v>200</v>
      </c>
      <c r="G23" s="15">
        <v>7020</v>
      </c>
      <c r="H23" s="15">
        <v>260</v>
      </c>
      <c r="I23" s="16" t="e">
        <v>#N/A</v>
      </c>
    </row>
    <row r="24" spans="1:9" x14ac:dyDescent="0.25">
      <c r="A24" s="9" t="s">
        <v>9</v>
      </c>
      <c r="B24" s="10">
        <v>43838</v>
      </c>
      <c r="C24" s="11" t="s">
        <v>48</v>
      </c>
      <c r="D24" s="18">
        <v>-553.96</v>
      </c>
      <c r="E24" s="13" t="s">
        <v>49</v>
      </c>
      <c r="F24" s="14">
        <v>200</v>
      </c>
      <c r="G24" s="15">
        <v>7020</v>
      </c>
      <c r="H24" s="15">
        <v>260</v>
      </c>
      <c r="I24" s="16" t="e">
        <v>#N/A</v>
      </c>
    </row>
    <row r="25" spans="1:9" ht="38.25" x14ac:dyDescent="0.25">
      <c r="A25" s="9" t="s">
        <v>9</v>
      </c>
      <c r="B25" s="10">
        <v>43838</v>
      </c>
      <c r="C25" s="11" t="s">
        <v>50</v>
      </c>
      <c r="D25" s="18">
        <v>499.96</v>
      </c>
      <c r="E25" s="13" t="s">
        <v>51</v>
      </c>
      <c r="F25" s="14">
        <v>200</v>
      </c>
      <c r="G25" s="15">
        <v>7020</v>
      </c>
      <c r="H25" s="15">
        <v>200</v>
      </c>
      <c r="I25" s="16" t="e">
        <v>#N/A</v>
      </c>
    </row>
    <row r="26" spans="1:9" ht="38.25" x14ac:dyDescent="0.25">
      <c r="A26" s="9" t="s">
        <v>9</v>
      </c>
      <c r="B26" s="10">
        <v>43839</v>
      </c>
      <c r="C26" s="11" t="s">
        <v>52</v>
      </c>
      <c r="D26" s="18">
        <v>280.98</v>
      </c>
      <c r="E26" s="13" t="s">
        <v>45</v>
      </c>
      <c r="F26" s="14">
        <v>200</v>
      </c>
      <c r="G26" s="15">
        <v>7020</v>
      </c>
      <c r="H26" s="15">
        <v>256</v>
      </c>
      <c r="I26" s="16" t="e">
        <v>#N/A</v>
      </c>
    </row>
    <row r="27" spans="1:9" ht="38.25" x14ac:dyDescent="0.25">
      <c r="A27" s="9" t="s">
        <v>9</v>
      </c>
      <c r="B27" s="10">
        <v>43839</v>
      </c>
      <c r="C27" s="11" t="s">
        <v>53</v>
      </c>
      <c r="D27" s="18">
        <v>249.98</v>
      </c>
      <c r="E27" s="13" t="s">
        <v>43</v>
      </c>
      <c r="F27" s="14">
        <v>200</v>
      </c>
      <c r="G27" s="15">
        <v>7020</v>
      </c>
      <c r="H27" s="15">
        <v>256</v>
      </c>
      <c r="I27" s="16" t="e">
        <v>#N/A</v>
      </c>
    </row>
    <row r="28" spans="1:9" x14ac:dyDescent="0.25">
      <c r="A28" s="9" t="s">
        <v>9</v>
      </c>
      <c r="B28" s="10">
        <v>43843</v>
      </c>
      <c r="C28" s="11" t="s">
        <v>12</v>
      </c>
      <c r="D28" s="18">
        <v>61</v>
      </c>
      <c r="E28" s="13" t="s">
        <v>13</v>
      </c>
      <c r="F28" s="14">
        <v>200</v>
      </c>
      <c r="G28" s="15">
        <v>7021</v>
      </c>
      <c r="H28" s="15">
        <v>260</v>
      </c>
      <c r="I28" s="16" t="e">
        <v>#N/A</v>
      </c>
    </row>
    <row r="29" spans="1:9" x14ac:dyDescent="0.25">
      <c r="A29" s="9" t="s">
        <v>9</v>
      </c>
      <c r="B29" s="10">
        <v>43844</v>
      </c>
      <c r="C29" s="11" t="s">
        <v>54</v>
      </c>
      <c r="D29" s="18">
        <v>15</v>
      </c>
      <c r="E29" s="13" t="s">
        <v>15</v>
      </c>
      <c r="F29" s="14">
        <v>200</v>
      </c>
      <c r="G29" s="15">
        <v>5925</v>
      </c>
      <c r="H29" s="15">
        <v>260</v>
      </c>
      <c r="I29" s="16" t="e">
        <v>#N/A</v>
      </c>
    </row>
    <row r="30" spans="1:9" x14ac:dyDescent="0.25">
      <c r="A30" s="9" t="s">
        <v>9</v>
      </c>
      <c r="B30" s="10">
        <v>43846</v>
      </c>
      <c r="C30" s="11" t="s">
        <v>55</v>
      </c>
      <c r="D30" s="18">
        <v>35.770000000000003</v>
      </c>
      <c r="E30" s="13" t="s">
        <v>11</v>
      </c>
      <c r="F30" s="14">
        <v>200</v>
      </c>
      <c r="G30" s="15">
        <v>7095</v>
      </c>
      <c r="H30" s="15">
        <v>260</v>
      </c>
      <c r="I30" s="16" t="e">
        <v>#N/A</v>
      </c>
    </row>
    <row r="31" spans="1:9" x14ac:dyDescent="0.25">
      <c r="A31" s="9" t="s">
        <v>9</v>
      </c>
      <c r="B31" s="10">
        <v>43849</v>
      </c>
      <c r="C31" s="11" t="s">
        <v>56</v>
      </c>
      <c r="D31" s="18">
        <v>69.150000000000006</v>
      </c>
      <c r="E31" s="13" t="s">
        <v>57</v>
      </c>
      <c r="F31" s="14">
        <v>700</v>
      </c>
      <c r="G31" s="15">
        <v>4801</v>
      </c>
      <c r="H31" s="15">
        <v>700</v>
      </c>
      <c r="I31" s="16" t="e">
        <v>#N/A</v>
      </c>
    </row>
    <row r="32" spans="1:9" x14ac:dyDescent="0.25">
      <c r="A32" s="9" t="s">
        <v>9</v>
      </c>
      <c r="B32" s="10">
        <v>43849</v>
      </c>
      <c r="C32" s="11" t="s">
        <v>39</v>
      </c>
      <c r="D32" s="18">
        <v>54</v>
      </c>
      <c r="E32" s="13" t="s">
        <v>51</v>
      </c>
      <c r="F32" s="14">
        <v>200</v>
      </c>
      <c r="G32" s="15">
        <v>7025</v>
      </c>
      <c r="H32" s="15">
        <v>200</v>
      </c>
      <c r="I32" s="16" t="e">
        <v>#N/A</v>
      </c>
    </row>
    <row r="33" spans="1:9" ht="25.5" x14ac:dyDescent="0.25">
      <c r="A33" s="9" t="s">
        <v>9</v>
      </c>
      <c r="B33" s="10">
        <v>43849</v>
      </c>
      <c r="C33" s="11" t="s">
        <v>58</v>
      </c>
      <c r="D33" s="18">
        <v>387.34</v>
      </c>
      <c r="E33" s="13" t="s">
        <v>51</v>
      </c>
      <c r="F33" s="14">
        <v>200</v>
      </c>
      <c r="G33" s="15">
        <v>7001</v>
      </c>
      <c r="H33" s="15">
        <v>200</v>
      </c>
      <c r="I33" s="16" t="e">
        <v>#N/A</v>
      </c>
    </row>
    <row r="34" spans="1:9" ht="25.5" x14ac:dyDescent="0.25">
      <c r="A34" s="9" t="s">
        <v>9</v>
      </c>
      <c r="B34" s="10">
        <v>43849</v>
      </c>
      <c r="C34" s="11" t="s">
        <v>59</v>
      </c>
      <c r="D34" s="18">
        <v>370.02</v>
      </c>
      <c r="E34" s="13" t="s">
        <v>51</v>
      </c>
      <c r="F34" s="14">
        <v>200</v>
      </c>
      <c r="G34" s="15">
        <v>7001</v>
      </c>
      <c r="H34" s="15">
        <v>200</v>
      </c>
      <c r="I34" s="16" t="e">
        <v>#N/A</v>
      </c>
    </row>
    <row r="35" spans="1:9" x14ac:dyDescent="0.25">
      <c r="A35" s="9" t="s">
        <v>9</v>
      </c>
      <c r="B35" s="10">
        <v>43847</v>
      </c>
      <c r="C35" s="11" t="s">
        <v>60</v>
      </c>
      <c r="D35" s="18">
        <v>57.11</v>
      </c>
      <c r="E35" s="13"/>
      <c r="F35" s="14">
        <v>200</v>
      </c>
      <c r="G35" s="15">
        <v>7130</v>
      </c>
      <c r="H35" s="15">
        <v>263</v>
      </c>
      <c r="I35" s="16" t="e">
        <v>#N/A</v>
      </c>
    </row>
    <row r="36" spans="1:9" x14ac:dyDescent="0.25">
      <c r="A36" s="9" t="s">
        <v>9</v>
      </c>
      <c r="B36" s="10">
        <v>43847</v>
      </c>
      <c r="C36" s="11" t="s">
        <v>61</v>
      </c>
      <c r="D36" s="18">
        <v>34.11</v>
      </c>
      <c r="E36" s="13" t="s">
        <v>51</v>
      </c>
      <c r="F36" s="14">
        <v>200</v>
      </c>
      <c r="G36" s="15">
        <v>7095</v>
      </c>
      <c r="H36" s="15">
        <v>200</v>
      </c>
      <c r="I36" s="16" t="e">
        <v>#N/A</v>
      </c>
    </row>
    <row r="37" spans="1:9" ht="25.5" x14ac:dyDescent="0.25">
      <c r="A37" s="9" t="s">
        <v>9</v>
      </c>
      <c r="B37" s="10">
        <v>43849</v>
      </c>
      <c r="C37" s="11" t="s">
        <v>62</v>
      </c>
      <c r="D37" s="18">
        <v>225.3</v>
      </c>
      <c r="E37" s="13" t="s">
        <v>51</v>
      </c>
      <c r="F37" s="14">
        <v>200</v>
      </c>
      <c r="G37" s="15">
        <v>7021</v>
      </c>
      <c r="H37" s="15">
        <v>200</v>
      </c>
      <c r="I37" s="16" t="e">
        <v>#N/A</v>
      </c>
    </row>
    <row r="38" spans="1:9" x14ac:dyDescent="0.25">
      <c r="A38" s="9" t="s">
        <v>63</v>
      </c>
      <c r="B38" s="19"/>
      <c r="C38" s="20"/>
      <c r="D38" s="21">
        <f>SUBTOTAL(109,Table8[Amount])</f>
        <v>4206.47</v>
      </c>
      <c r="E38" s="22"/>
      <c r="F38" s="23"/>
      <c r="G38" s="24"/>
      <c r="H38" s="24"/>
      <c r="I38" s="25"/>
    </row>
  </sheetData>
  <sheetProtection sort="0" autoFilter="0"/>
  <dataValidations count="4">
    <dataValidation type="whole" allowBlank="1" showInputMessage="1" showErrorMessage="1" errorTitle="ACTIVITY CODE ERROR" error="Must be a 2 digit number between 100 and 999" promptTitle="ACTIVITY CODE" prompt="2 digit number between 100 and 999_x000a_If you are used to using four digit activity codes ending in two (such as 1102), drop the two in the last digit." sqref="H2:H37">
      <formula1>100</formula1>
      <formula2>999</formula2>
    </dataValidation>
    <dataValidation type="whole" allowBlank="1" showInputMessage="1" showErrorMessage="1" errorTitle="EVENT CODE ERROR" error="Must be blank OR a two digit number between 10 and 99" promptTitle="EVENT CODE" prompt="2 digit number_x000a_Examples:_x000a_SBAC - 85_x000a_Council/RTSC - 86" sqref="I2:I37">
      <formula1>10</formula1>
      <formula2>99</formula2>
    </dataValidation>
    <dataValidation type="whole" allowBlank="1" showInputMessage="1" showErrorMessage="1" errorTitle="GL CODE ERROR" error="Must be a four digit number" promptTitle="GL CODE" prompt="4 digit number" sqref="G2:G37">
      <formula1>1000</formula1>
      <formula2>9999</formula2>
    </dataValidation>
    <dataValidation type="whole" allowBlank="1" showInputMessage="1" showErrorMessage="1" errorTitle="ORG UNIT ERROR" error="Must be a 3 digit number." promptTitle="ORG UNIT" prompt="3 digit number" sqref="F2:F37">
      <formula1>100</formula1>
      <formula2>999</formula2>
    </dataValidation>
  </dataValidations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I22"/>
  <sheetViews>
    <sheetView workbookViewId="0">
      <pane ySplit="1" topLeftCell="A2" activePane="bottomLeft" state="frozen"/>
      <selection activeCell="K7" sqref="K7"/>
      <selection pane="bottomLeft" activeCell="K7" sqref="K7"/>
    </sheetView>
  </sheetViews>
  <sheetFormatPr defaultColWidth="8.85546875" defaultRowHeight="15" x14ac:dyDescent="0.25"/>
  <cols>
    <col min="1" max="1" width="11.42578125" style="26" bestFit="1" customWidth="1"/>
    <col min="2" max="2" width="15.7109375" style="27" bestFit="1" customWidth="1"/>
    <col min="3" max="3" width="41.7109375" style="28" bestFit="1" customWidth="1"/>
    <col min="4" max="4" width="12.7109375" style="29" bestFit="1" customWidth="1"/>
    <col min="5" max="5" width="46.7109375" style="28" customWidth="1"/>
    <col min="6" max="6" width="8.140625" style="30" customWidth="1"/>
    <col min="7" max="7" width="9.42578125" style="31" customWidth="1"/>
    <col min="8" max="8" width="9.140625" style="31" customWidth="1"/>
    <col min="9" max="9" width="8.7109375" style="32" customWidth="1"/>
  </cols>
  <sheetData>
    <row r="1" spans="1:9" ht="30" x14ac:dyDescent="0.25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6" t="s">
        <v>5</v>
      </c>
      <c r="G1" s="6" t="s">
        <v>6</v>
      </c>
      <c r="H1" s="7" t="s">
        <v>7</v>
      </c>
      <c r="I1" s="8" t="s">
        <v>8</v>
      </c>
    </row>
    <row r="2" spans="1:9" x14ac:dyDescent="0.25">
      <c r="A2" s="9" t="s">
        <v>9</v>
      </c>
      <c r="B2" s="10">
        <v>43851</v>
      </c>
      <c r="C2" s="11" t="s">
        <v>14</v>
      </c>
      <c r="D2" s="12">
        <v>15.96</v>
      </c>
      <c r="E2" s="13" t="s">
        <v>64</v>
      </c>
      <c r="F2" s="14">
        <v>200</v>
      </c>
      <c r="G2" s="15">
        <v>5925</v>
      </c>
      <c r="H2" s="15">
        <v>260</v>
      </c>
      <c r="I2" s="15" t="e">
        <v>#N/A</v>
      </c>
    </row>
    <row r="3" spans="1:9" x14ac:dyDescent="0.25">
      <c r="A3" s="9" t="s">
        <v>9</v>
      </c>
      <c r="B3" s="10">
        <v>43852</v>
      </c>
      <c r="C3" s="11" t="s">
        <v>12</v>
      </c>
      <c r="D3" s="12">
        <v>59.55</v>
      </c>
      <c r="E3" s="13" t="s">
        <v>65</v>
      </c>
      <c r="F3" s="14">
        <v>200</v>
      </c>
      <c r="G3" s="15">
        <v>7021</v>
      </c>
      <c r="H3" s="15">
        <v>260</v>
      </c>
      <c r="I3" s="16" t="e">
        <v>#N/A</v>
      </c>
    </row>
    <row r="4" spans="1:9" x14ac:dyDescent="0.25">
      <c r="A4" s="9" t="s">
        <v>9</v>
      </c>
      <c r="B4" s="10">
        <v>43853</v>
      </c>
      <c r="C4" s="11" t="s">
        <v>66</v>
      </c>
      <c r="D4" s="12">
        <v>-31</v>
      </c>
      <c r="E4" s="13" t="s">
        <v>67</v>
      </c>
      <c r="F4" s="14">
        <v>200</v>
      </c>
      <c r="G4" s="15">
        <v>7020</v>
      </c>
      <c r="H4" s="15">
        <v>260</v>
      </c>
      <c r="I4" s="16" t="e">
        <v>#N/A</v>
      </c>
    </row>
    <row r="5" spans="1:9" x14ac:dyDescent="0.25">
      <c r="A5" s="9" t="s">
        <v>9</v>
      </c>
      <c r="B5" s="10">
        <v>43853</v>
      </c>
      <c r="C5" s="11" t="s">
        <v>68</v>
      </c>
      <c r="D5" s="12">
        <v>-31</v>
      </c>
      <c r="E5" s="13" t="s">
        <v>67</v>
      </c>
      <c r="F5" s="14">
        <v>200</v>
      </c>
      <c r="G5" s="15">
        <v>7020</v>
      </c>
      <c r="H5" s="15">
        <v>260</v>
      </c>
      <c r="I5" s="16" t="e">
        <v>#N/A</v>
      </c>
    </row>
    <row r="6" spans="1:9" x14ac:dyDescent="0.25">
      <c r="A6" s="9" t="s">
        <v>9</v>
      </c>
      <c r="B6" s="10">
        <v>43857</v>
      </c>
      <c r="C6" s="11" t="s">
        <v>69</v>
      </c>
      <c r="D6" s="12">
        <v>36.75</v>
      </c>
      <c r="E6" s="13" t="s">
        <v>70</v>
      </c>
      <c r="F6" s="14">
        <v>700</v>
      </c>
      <c r="G6" s="15">
        <v>4801</v>
      </c>
      <c r="H6" s="15">
        <v>700</v>
      </c>
      <c r="I6" s="16" t="e">
        <v>#N/A</v>
      </c>
    </row>
    <row r="7" spans="1:9" x14ac:dyDescent="0.25">
      <c r="A7" s="9" t="s">
        <v>9</v>
      </c>
      <c r="B7" s="17">
        <v>43857</v>
      </c>
      <c r="C7" s="11" t="s">
        <v>71</v>
      </c>
      <c r="D7" s="18">
        <v>19.25</v>
      </c>
      <c r="E7" s="13" t="s">
        <v>70</v>
      </c>
      <c r="F7" s="14">
        <v>700</v>
      </c>
      <c r="G7" s="15">
        <v>4801</v>
      </c>
      <c r="H7" s="15">
        <v>700</v>
      </c>
      <c r="I7" s="16" t="e">
        <v>#N/A</v>
      </c>
    </row>
    <row r="8" spans="1:9" ht="25.5" x14ac:dyDescent="0.25">
      <c r="A8" s="9" t="s">
        <v>9</v>
      </c>
      <c r="B8" s="17">
        <v>43860</v>
      </c>
      <c r="C8" s="11" t="s">
        <v>72</v>
      </c>
      <c r="D8" s="18">
        <v>679.58</v>
      </c>
      <c r="E8" s="13" t="s">
        <v>70</v>
      </c>
      <c r="F8" s="14">
        <v>700</v>
      </c>
      <c r="G8" s="15">
        <v>4801</v>
      </c>
      <c r="H8" s="15">
        <v>700</v>
      </c>
      <c r="I8" s="16" t="e">
        <v>#N/A</v>
      </c>
    </row>
    <row r="9" spans="1:9" ht="25.5" x14ac:dyDescent="0.25">
      <c r="A9" s="9" t="s">
        <v>9</v>
      </c>
      <c r="B9" s="17">
        <v>43860</v>
      </c>
      <c r="C9" s="11" t="s">
        <v>73</v>
      </c>
      <c r="D9" s="18">
        <v>80</v>
      </c>
      <c r="E9" s="13" t="s">
        <v>70</v>
      </c>
      <c r="F9" s="14">
        <v>700</v>
      </c>
      <c r="G9" s="15">
        <v>4801</v>
      </c>
      <c r="H9" s="15">
        <v>700</v>
      </c>
      <c r="I9" s="16" t="e">
        <v>#N/A</v>
      </c>
    </row>
    <row r="10" spans="1:9" ht="25.5" x14ac:dyDescent="0.25">
      <c r="A10" s="9" t="s">
        <v>9</v>
      </c>
      <c r="B10" s="17">
        <v>43860</v>
      </c>
      <c r="C10" s="11" t="s">
        <v>74</v>
      </c>
      <c r="D10" s="18">
        <v>897.08</v>
      </c>
      <c r="E10" s="13" t="s">
        <v>70</v>
      </c>
      <c r="F10" s="14">
        <v>700</v>
      </c>
      <c r="G10" s="15">
        <v>4801</v>
      </c>
      <c r="H10" s="15">
        <v>700</v>
      </c>
      <c r="I10" s="16" t="e">
        <v>#N/A</v>
      </c>
    </row>
    <row r="11" spans="1:9" x14ac:dyDescent="0.25">
      <c r="A11" s="9" t="s">
        <v>9</v>
      </c>
      <c r="B11" s="17">
        <v>43860</v>
      </c>
      <c r="C11" s="11" t="s">
        <v>75</v>
      </c>
      <c r="D11" s="18">
        <v>22.68</v>
      </c>
      <c r="E11" s="13" t="s">
        <v>70</v>
      </c>
      <c r="F11" s="14">
        <v>700</v>
      </c>
      <c r="G11" s="15">
        <v>4801</v>
      </c>
      <c r="H11" s="15">
        <v>700</v>
      </c>
      <c r="I11" s="16" t="e">
        <v>#N/A</v>
      </c>
    </row>
    <row r="12" spans="1:9" x14ac:dyDescent="0.25">
      <c r="A12" s="9" t="s">
        <v>9</v>
      </c>
      <c r="B12" s="17">
        <v>43860</v>
      </c>
      <c r="C12" s="11" t="s">
        <v>76</v>
      </c>
      <c r="D12" s="18">
        <v>18.059999999999999</v>
      </c>
      <c r="E12" s="13" t="s">
        <v>65</v>
      </c>
      <c r="F12" s="14">
        <v>200</v>
      </c>
      <c r="G12" s="15">
        <v>7021</v>
      </c>
      <c r="H12" s="15">
        <v>260</v>
      </c>
      <c r="I12" s="16" t="e">
        <v>#N/A</v>
      </c>
    </row>
    <row r="13" spans="1:9" x14ac:dyDescent="0.25">
      <c r="A13" s="9" t="s">
        <v>9</v>
      </c>
      <c r="B13" s="17">
        <v>43861</v>
      </c>
      <c r="C13" s="11" t="s">
        <v>77</v>
      </c>
      <c r="D13" s="18">
        <v>22.34</v>
      </c>
      <c r="E13" s="13" t="s">
        <v>78</v>
      </c>
      <c r="F13" s="14">
        <v>200</v>
      </c>
      <c r="G13" s="15">
        <v>7095</v>
      </c>
      <c r="H13" s="15">
        <v>110</v>
      </c>
      <c r="I13" s="16" t="e">
        <v>#N/A</v>
      </c>
    </row>
    <row r="14" spans="1:9" x14ac:dyDescent="0.25">
      <c r="A14" s="9" t="s">
        <v>9</v>
      </c>
      <c r="B14" s="17">
        <v>43865</v>
      </c>
      <c r="C14" s="11" t="s">
        <v>79</v>
      </c>
      <c r="D14" s="18">
        <v>55.46</v>
      </c>
      <c r="E14" s="13" t="s">
        <v>80</v>
      </c>
      <c r="F14" s="14">
        <v>200</v>
      </c>
      <c r="G14" s="15">
        <v>7095</v>
      </c>
      <c r="H14" s="15">
        <v>260</v>
      </c>
      <c r="I14" s="16" t="e">
        <v>#N/A</v>
      </c>
    </row>
    <row r="15" spans="1:9" x14ac:dyDescent="0.25">
      <c r="A15" s="9" t="s">
        <v>9</v>
      </c>
      <c r="B15" s="17">
        <v>43870</v>
      </c>
      <c r="C15" s="11" t="s">
        <v>12</v>
      </c>
      <c r="D15" s="18">
        <v>50.8</v>
      </c>
      <c r="E15" s="13" t="s">
        <v>65</v>
      </c>
      <c r="F15" s="14">
        <v>200</v>
      </c>
      <c r="G15" s="15">
        <v>7021</v>
      </c>
      <c r="H15" s="15">
        <v>260</v>
      </c>
      <c r="I15" s="16" t="e">
        <v>#N/A</v>
      </c>
    </row>
    <row r="16" spans="1:9" x14ac:dyDescent="0.25">
      <c r="A16" s="9" t="s">
        <v>9</v>
      </c>
      <c r="B16" s="17">
        <v>43867</v>
      </c>
      <c r="C16" s="11" t="s">
        <v>81</v>
      </c>
      <c r="D16" s="18">
        <v>53.12</v>
      </c>
      <c r="E16" s="13" t="s">
        <v>80</v>
      </c>
      <c r="F16" s="14">
        <v>200</v>
      </c>
      <c r="G16" s="15">
        <v>7095</v>
      </c>
      <c r="H16" s="15">
        <v>260</v>
      </c>
      <c r="I16" s="16" t="e">
        <v>#N/A</v>
      </c>
    </row>
    <row r="17" spans="1:9" ht="38.25" x14ac:dyDescent="0.25">
      <c r="A17" s="9" t="s">
        <v>9</v>
      </c>
      <c r="B17" s="17">
        <v>43871</v>
      </c>
      <c r="C17" s="11" t="s">
        <v>82</v>
      </c>
      <c r="D17" s="18">
        <v>553.96</v>
      </c>
      <c r="E17" s="13" t="s">
        <v>83</v>
      </c>
      <c r="F17" s="14">
        <v>200</v>
      </c>
      <c r="G17" s="15">
        <v>7020</v>
      </c>
      <c r="H17" s="15">
        <v>211</v>
      </c>
      <c r="I17" s="16" t="e">
        <v>#N/A</v>
      </c>
    </row>
    <row r="18" spans="1:9" ht="38.25" x14ac:dyDescent="0.25">
      <c r="A18" s="9" t="s">
        <v>9</v>
      </c>
      <c r="B18" s="17">
        <v>43871</v>
      </c>
      <c r="C18" s="11" t="s">
        <v>84</v>
      </c>
      <c r="D18" s="18">
        <v>553.96</v>
      </c>
      <c r="E18" s="13" t="s">
        <v>83</v>
      </c>
      <c r="F18" s="14">
        <v>200</v>
      </c>
      <c r="G18" s="15">
        <v>7020</v>
      </c>
      <c r="H18" s="15">
        <v>211</v>
      </c>
      <c r="I18" s="16" t="e">
        <v>#N/A</v>
      </c>
    </row>
    <row r="19" spans="1:9" x14ac:dyDescent="0.25">
      <c r="A19" s="9" t="s">
        <v>9</v>
      </c>
      <c r="B19" s="17">
        <v>43872</v>
      </c>
      <c r="C19" s="11" t="s">
        <v>54</v>
      </c>
      <c r="D19" s="18">
        <v>15</v>
      </c>
      <c r="E19" s="13" t="s">
        <v>64</v>
      </c>
      <c r="F19" s="14">
        <v>200</v>
      </c>
      <c r="G19" s="15">
        <v>5925</v>
      </c>
      <c r="H19" s="15">
        <v>260</v>
      </c>
      <c r="I19" s="16" t="e">
        <v>#N/A</v>
      </c>
    </row>
    <row r="20" spans="1:9" x14ac:dyDescent="0.25">
      <c r="A20" s="9" t="s">
        <v>9</v>
      </c>
      <c r="B20" s="17">
        <v>43879</v>
      </c>
      <c r="C20" s="11" t="s">
        <v>85</v>
      </c>
      <c r="D20" s="18">
        <v>11.03</v>
      </c>
      <c r="E20" s="13" t="s">
        <v>86</v>
      </c>
      <c r="F20" s="14">
        <v>200</v>
      </c>
      <c r="G20" s="15">
        <v>7010</v>
      </c>
      <c r="H20" s="15">
        <v>260</v>
      </c>
      <c r="I20" s="16" t="e">
        <v>#N/A</v>
      </c>
    </row>
    <row r="21" spans="1:9" x14ac:dyDescent="0.25">
      <c r="A21" s="9" t="s">
        <v>9</v>
      </c>
      <c r="B21" s="10">
        <v>43880</v>
      </c>
      <c r="C21" s="11" t="s">
        <v>12</v>
      </c>
      <c r="D21" s="18">
        <v>49.09</v>
      </c>
      <c r="E21" s="13" t="s">
        <v>65</v>
      </c>
      <c r="F21" s="14">
        <v>200</v>
      </c>
      <c r="G21" s="15">
        <v>7021</v>
      </c>
      <c r="H21" s="15">
        <v>260</v>
      </c>
      <c r="I21" s="16" t="e">
        <v>#N/A</v>
      </c>
    </row>
    <row r="22" spans="1:9" x14ac:dyDescent="0.25">
      <c r="A22" s="9" t="s">
        <v>63</v>
      </c>
      <c r="B22" s="19"/>
      <c r="C22" s="20"/>
      <c r="D22" s="21">
        <f>SUBTOTAL(109,Table83[Amount])</f>
        <v>3131.6700000000005</v>
      </c>
      <c r="E22" s="22"/>
      <c r="F22" s="23"/>
      <c r="G22" s="24"/>
      <c r="H22" s="24"/>
      <c r="I22" s="25"/>
    </row>
  </sheetData>
  <sheetProtection sort="0" autoFilter="0"/>
  <dataValidations count="4">
    <dataValidation type="whole" allowBlank="1" showInputMessage="1" showErrorMessage="1" errorTitle="ACTIVITY CODE ERROR" error="Must be a 2 digit number between 100 and 999" promptTitle="ACTIVITY CODE" prompt="2 digit number between 100 and 999_x000a_If you are used to using four digit activity codes ending in two (such as 1102), drop the two in the last digit." sqref="H2:H21">
      <formula1>100</formula1>
      <formula2>999</formula2>
    </dataValidation>
    <dataValidation type="whole" allowBlank="1" showInputMessage="1" showErrorMessage="1" errorTitle="EVENT CODE ERROR" error="Must be blank OR a two digit number between 10 and 99" promptTitle="EVENT CODE" prompt="2 digit number_x000a_Examples:_x000a_SBAC - 85_x000a_Council/RTSC - 86" sqref="I2:I21">
      <formula1>10</formula1>
      <formula2>99</formula2>
    </dataValidation>
    <dataValidation type="whole" allowBlank="1" showInputMessage="1" showErrorMessage="1" errorTitle="GL CODE ERROR" error="Must be a four digit number" promptTitle="GL CODE" prompt="4 digit number" sqref="G2:G21">
      <formula1>1000</formula1>
      <formula2>9999</formula2>
    </dataValidation>
    <dataValidation type="whole" allowBlank="1" showInputMessage="1" showErrorMessage="1" errorTitle="ORG UNIT ERROR" error="Must be a 3 digit number." promptTitle="ORG UNIT" prompt="3 digit number" sqref="F2:F21">
      <formula1>100</formula1>
      <formula2>999</formula2>
    </dataValidation>
  </dataValidations>
  <pageMargins left="0.7" right="0.7" top="0.75" bottom="0.75" header="0.3" footer="0.3"/>
  <pageSetup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I32"/>
  <sheetViews>
    <sheetView workbookViewId="0">
      <pane ySplit="1" topLeftCell="A19" activePane="bottomLeft" state="frozen"/>
      <selection activeCell="K7" sqref="K7"/>
      <selection pane="bottomLeft" activeCell="K7" sqref="K7"/>
    </sheetView>
  </sheetViews>
  <sheetFormatPr defaultColWidth="8.85546875" defaultRowHeight="15" x14ac:dyDescent="0.25"/>
  <cols>
    <col min="1" max="1" width="11.42578125" style="26" bestFit="1" customWidth="1"/>
    <col min="2" max="2" width="15.7109375" style="27" bestFit="1" customWidth="1"/>
    <col min="3" max="3" width="41.7109375" style="28" bestFit="1" customWidth="1"/>
    <col min="4" max="4" width="12.7109375" style="29" bestFit="1" customWidth="1"/>
    <col min="5" max="5" width="46.7109375" style="28" customWidth="1"/>
    <col min="6" max="6" width="8.140625" style="30" customWidth="1"/>
    <col min="7" max="7" width="9.42578125" style="31" customWidth="1"/>
    <col min="8" max="8" width="9.140625" style="31" customWidth="1"/>
    <col min="9" max="9" width="8.7109375" style="32" customWidth="1"/>
  </cols>
  <sheetData>
    <row r="1" spans="1:9" ht="30" x14ac:dyDescent="0.25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6" t="s">
        <v>5</v>
      </c>
      <c r="G1" s="6" t="s">
        <v>6</v>
      </c>
      <c r="H1" s="7" t="s">
        <v>7</v>
      </c>
      <c r="I1" s="8" t="s">
        <v>8</v>
      </c>
    </row>
    <row r="2" spans="1:9" ht="38.25" x14ac:dyDescent="0.25">
      <c r="A2" s="9" t="s">
        <v>9</v>
      </c>
      <c r="B2" s="10">
        <v>43882</v>
      </c>
      <c r="C2" s="11" t="s">
        <v>87</v>
      </c>
      <c r="D2" s="12">
        <v>557.96</v>
      </c>
      <c r="E2" s="13" t="s">
        <v>88</v>
      </c>
      <c r="F2" s="14">
        <v>200</v>
      </c>
      <c r="G2" s="15">
        <v>7020</v>
      </c>
      <c r="H2" s="15">
        <v>260</v>
      </c>
      <c r="I2" s="15" t="e">
        <v>#N/A</v>
      </c>
    </row>
    <row r="3" spans="1:9" ht="38.25" x14ac:dyDescent="0.25">
      <c r="A3" s="9" t="s">
        <v>9</v>
      </c>
      <c r="B3" s="10">
        <v>43882</v>
      </c>
      <c r="C3" s="11" t="s">
        <v>89</v>
      </c>
      <c r="D3" s="12">
        <v>557.96</v>
      </c>
      <c r="E3" s="13" t="s">
        <v>90</v>
      </c>
      <c r="F3" s="14">
        <v>200</v>
      </c>
      <c r="G3" s="15">
        <v>7020</v>
      </c>
      <c r="H3" s="15">
        <v>260</v>
      </c>
      <c r="I3" s="16" t="e">
        <v>#N/A</v>
      </c>
    </row>
    <row r="4" spans="1:9" x14ac:dyDescent="0.25">
      <c r="A4" s="9" t="s">
        <v>9</v>
      </c>
      <c r="B4" s="10">
        <v>43881</v>
      </c>
      <c r="C4" s="11" t="s">
        <v>91</v>
      </c>
      <c r="D4" s="12">
        <v>23.94</v>
      </c>
      <c r="E4" s="13"/>
      <c r="F4" s="14">
        <v>200</v>
      </c>
      <c r="G4" s="15">
        <v>7010</v>
      </c>
      <c r="H4" s="15">
        <v>200</v>
      </c>
      <c r="I4" s="16" t="e">
        <v>#N/A</v>
      </c>
    </row>
    <row r="5" spans="1:9" x14ac:dyDescent="0.25">
      <c r="A5" s="9" t="s">
        <v>9</v>
      </c>
      <c r="B5" s="10">
        <v>43881</v>
      </c>
      <c r="C5" s="11" t="s">
        <v>92</v>
      </c>
      <c r="D5" s="12">
        <v>15</v>
      </c>
      <c r="E5" s="13" t="s">
        <v>93</v>
      </c>
      <c r="F5" s="14">
        <v>200</v>
      </c>
      <c r="G5" s="15">
        <v>7025</v>
      </c>
      <c r="H5" s="15">
        <v>200</v>
      </c>
      <c r="I5" s="16" t="e">
        <v>#N/A</v>
      </c>
    </row>
    <row r="6" spans="1:9" x14ac:dyDescent="0.25">
      <c r="A6" s="9" t="s">
        <v>9</v>
      </c>
      <c r="B6" s="10">
        <v>43885</v>
      </c>
      <c r="C6" s="11" t="s">
        <v>94</v>
      </c>
      <c r="D6" s="12">
        <v>15.96</v>
      </c>
      <c r="E6" s="13"/>
      <c r="F6" s="14">
        <v>200</v>
      </c>
      <c r="G6" s="15">
        <v>5925</v>
      </c>
      <c r="H6" s="15">
        <v>260</v>
      </c>
      <c r="I6" s="16" t="e">
        <v>#N/A</v>
      </c>
    </row>
    <row r="7" spans="1:9" x14ac:dyDescent="0.25">
      <c r="A7" s="9" t="s">
        <v>9</v>
      </c>
      <c r="B7" s="17">
        <v>43887</v>
      </c>
      <c r="C7" s="11" t="s">
        <v>95</v>
      </c>
      <c r="D7" s="18">
        <v>62.33</v>
      </c>
      <c r="E7" s="13"/>
      <c r="F7" s="14">
        <v>200</v>
      </c>
      <c r="G7" s="15">
        <v>7095</v>
      </c>
      <c r="H7" s="15">
        <v>260</v>
      </c>
      <c r="I7" s="16" t="e">
        <v>#N/A</v>
      </c>
    </row>
    <row r="8" spans="1:9" x14ac:dyDescent="0.25">
      <c r="A8" s="9" t="s">
        <v>9</v>
      </c>
      <c r="B8" s="17">
        <v>43889</v>
      </c>
      <c r="C8" s="11" t="s">
        <v>96</v>
      </c>
      <c r="D8" s="18">
        <v>-557.96</v>
      </c>
      <c r="E8" s="13" t="s">
        <v>97</v>
      </c>
      <c r="F8" s="14">
        <v>200</v>
      </c>
      <c r="G8" s="15">
        <v>7020</v>
      </c>
      <c r="H8" s="15">
        <v>260</v>
      </c>
      <c r="I8" s="16" t="e">
        <v>#N/A</v>
      </c>
    </row>
    <row r="9" spans="1:9" x14ac:dyDescent="0.25">
      <c r="A9" s="9" t="s">
        <v>9</v>
      </c>
      <c r="B9" s="17">
        <v>43889</v>
      </c>
      <c r="C9" s="11" t="s">
        <v>39</v>
      </c>
      <c r="D9" s="18">
        <v>18</v>
      </c>
      <c r="E9" s="13" t="s">
        <v>83</v>
      </c>
      <c r="F9" s="14">
        <v>200</v>
      </c>
      <c r="G9" s="15">
        <v>7025</v>
      </c>
      <c r="H9" s="15">
        <v>211</v>
      </c>
      <c r="I9" s="16" t="e">
        <v>#N/A</v>
      </c>
    </row>
    <row r="10" spans="1:9" x14ac:dyDescent="0.25">
      <c r="A10" s="9" t="s">
        <v>9</v>
      </c>
      <c r="B10" s="17">
        <v>43890</v>
      </c>
      <c r="C10" s="11" t="s">
        <v>98</v>
      </c>
      <c r="D10" s="18">
        <v>27.05</v>
      </c>
      <c r="E10" s="13" t="s">
        <v>99</v>
      </c>
      <c r="F10" s="14">
        <v>200</v>
      </c>
      <c r="G10" s="15">
        <v>7023</v>
      </c>
      <c r="H10" s="15">
        <v>200</v>
      </c>
      <c r="I10" s="16" t="e">
        <v>#N/A</v>
      </c>
    </row>
    <row r="11" spans="1:9" x14ac:dyDescent="0.25">
      <c r="A11" s="9" t="s">
        <v>9</v>
      </c>
      <c r="B11" s="17">
        <v>43890</v>
      </c>
      <c r="C11" s="11" t="s">
        <v>100</v>
      </c>
      <c r="D11" s="18">
        <v>29.89</v>
      </c>
      <c r="E11" s="13" t="s">
        <v>99</v>
      </c>
      <c r="F11" s="14">
        <v>200</v>
      </c>
      <c r="G11" s="15">
        <v>7023</v>
      </c>
      <c r="H11" s="15">
        <v>200</v>
      </c>
      <c r="I11" s="16" t="e">
        <v>#N/A</v>
      </c>
    </row>
    <row r="12" spans="1:9" x14ac:dyDescent="0.25">
      <c r="A12" s="9" t="s">
        <v>9</v>
      </c>
      <c r="B12" s="17">
        <v>43892</v>
      </c>
      <c r="C12" s="11" t="s">
        <v>12</v>
      </c>
      <c r="D12" s="18">
        <v>61.25</v>
      </c>
      <c r="E12" s="13"/>
      <c r="F12" s="14">
        <v>200</v>
      </c>
      <c r="G12" s="15">
        <v>7021</v>
      </c>
      <c r="H12" s="15">
        <v>260</v>
      </c>
      <c r="I12" s="16" t="e">
        <v>#N/A</v>
      </c>
    </row>
    <row r="13" spans="1:9" ht="38.25" x14ac:dyDescent="0.25">
      <c r="A13" s="9" t="s">
        <v>9</v>
      </c>
      <c r="B13" s="17">
        <v>43893</v>
      </c>
      <c r="C13" s="11" t="s">
        <v>101</v>
      </c>
      <c r="D13" s="18">
        <v>525.96</v>
      </c>
      <c r="E13" s="13" t="s">
        <v>102</v>
      </c>
      <c r="F13" s="14">
        <v>200</v>
      </c>
      <c r="G13" s="15">
        <v>7020</v>
      </c>
      <c r="H13" s="15">
        <v>260</v>
      </c>
      <c r="I13" s="16" t="e">
        <v>#N/A</v>
      </c>
    </row>
    <row r="14" spans="1:9" ht="38.25" x14ac:dyDescent="0.25">
      <c r="A14" s="9" t="s">
        <v>9</v>
      </c>
      <c r="B14" s="17">
        <v>43893</v>
      </c>
      <c r="C14" s="11" t="s">
        <v>103</v>
      </c>
      <c r="D14" s="18">
        <v>525.96</v>
      </c>
      <c r="E14" s="13" t="s">
        <v>104</v>
      </c>
      <c r="F14" s="14">
        <v>200</v>
      </c>
      <c r="G14" s="15">
        <v>7020</v>
      </c>
      <c r="H14" s="15">
        <v>260</v>
      </c>
      <c r="I14" s="16" t="e">
        <v>#N/A</v>
      </c>
    </row>
    <row r="15" spans="1:9" ht="38.25" x14ac:dyDescent="0.25">
      <c r="A15" s="9" t="s">
        <v>9</v>
      </c>
      <c r="B15" s="17">
        <v>43898</v>
      </c>
      <c r="C15" s="11" t="s">
        <v>105</v>
      </c>
      <c r="D15" s="18">
        <v>503.96</v>
      </c>
      <c r="E15" s="13"/>
      <c r="F15" s="14">
        <v>200</v>
      </c>
      <c r="G15" s="15">
        <v>7020</v>
      </c>
      <c r="H15" s="15">
        <v>260</v>
      </c>
      <c r="I15" s="16" t="e">
        <v>#N/A</v>
      </c>
    </row>
    <row r="16" spans="1:9" x14ac:dyDescent="0.25">
      <c r="A16" s="9" t="s">
        <v>9</v>
      </c>
      <c r="B16" s="17">
        <v>43899</v>
      </c>
      <c r="C16" s="11" t="s">
        <v>106</v>
      </c>
      <c r="D16" s="18">
        <v>-557.96</v>
      </c>
      <c r="E16" s="13" t="s">
        <v>107</v>
      </c>
      <c r="F16" s="14">
        <v>200</v>
      </c>
      <c r="G16" s="15">
        <v>7020</v>
      </c>
      <c r="H16" s="15">
        <v>260</v>
      </c>
      <c r="I16" s="16" t="e">
        <v>#N/A</v>
      </c>
    </row>
    <row r="17" spans="1:9" ht="38.25" x14ac:dyDescent="0.25">
      <c r="A17" s="9" t="s">
        <v>9</v>
      </c>
      <c r="B17" s="17">
        <v>43899</v>
      </c>
      <c r="C17" s="11" t="s">
        <v>108</v>
      </c>
      <c r="D17" s="18">
        <v>1352.4</v>
      </c>
      <c r="E17" s="13"/>
      <c r="F17" s="14">
        <v>200</v>
      </c>
      <c r="G17" s="15">
        <v>7020</v>
      </c>
      <c r="H17" s="15">
        <v>260</v>
      </c>
      <c r="I17" s="16" t="e">
        <v>#N/A</v>
      </c>
    </row>
    <row r="18" spans="1:9" ht="38.25" x14ac:dyDescent="0.25">
      <c r="A18" s="9" t="s">
        <v>9</v>
      </c>
      <c r="B18" s="17">
        <v>43899</v>
      </c>
      <c r="C18" s="11" t="s">
        <v>109</v>
      </c>
      <c r="D18" s="18">
        <v>1652.4</v>
      </c>
      <c r="E18" s="13"/>
      <c r="F18" s="14">
        <v>200</v>
      </c>
      <c r="G18" s="15">
        <v>7020</v>
      </c>
      <c r="H18" s="15">
        <v>260</v>
      </c>
      <c r="I18" s="16" t="e">
        <v>#N/A</v>
      </c>
    </row>
    <row r="19" spans="1:9" x14ac:dyDescent="0.25">
      <c r="A19" s="9" t="s">
        <v>9</v>
      </c>
      <c r="B19" s="17">
        <v>43900</v>
      </c>
      <c r="C19" s="11" t="s">
        <v>54</v>
      </c>
      <c r="D19" s="18">
        <v>17</v>
      </c>
      <c r="E19" s="13"/>
      <c r="F19" s="14">
        <v>200</v>
      </c>
      <c r="G19" s="15">
        <v>5925</v>
      </c>
      <c r="H19" s="15">
        <v>260</v>
      </c>
      <c r="I19" s="16" t="e">
        <v>#N/A</v>
      </c>
    </row>
    <row r="20" spans="1:9" x14ac:dyDescent="0.25">
      <c r="A20" s="9" t="s">
        <v>9</v>
      </c>
      <c r="B20" s="17">
        <v>43900</v>
      </c>
      <c r="C20" s="11" t="s">
        <v>110</v>
      </c>
      <c r="D20" s="18">
        <v>-525.96</v>
      </c>
      <c r="E20" s="13" t="s">
        <v>111</v>
      </c>
      <c r="F20" s="14">
        <v>200</v>
      </c>
      <c r="G20" s="15">
        <v>7020</v>
      </c>
      <c r="H20" s="15">
        <v>260</v>
      </c>
      <c r="I20" s="16" t="e">
        <v>#N/A</v>
      </c>
    </row>
    <row r="21" spans="1:9" x14ac:dyDescent="0.25">
      <c r="A21" s="9" t="s">
        <v>9</v>
      </c>
      <c r="B21" s="10">
        <v>43900</v>
      </c>
      <c r="C21" s="11" t="s">
        <v>112</v>
      </c>
      <c r="D21" s="18">
        <v>-525.96</v>
      </c>
      <c r="E21" s="13" t="s">
        <v>113</v>
      </c>
      <c r="F21" s="14">
        <v>200</v>
      </c>
      <c r="G21" s="15">
        <v>7020</v>
      </c>
      <c r="H21" s="15">
        <v>260</v>
      </c>
      <c r="I21" s="16" t="e">
        <v>#N/A</v>
      </c>
    </row>
    <row r="22" spans="1:9" ht="38.25" x14ac:dyDescent="0.25">
      <c r="A22" s="9" t="s">
        <v>9</v>
      </c>
      <c r="B22" s="10">
        <v>43900</v>
      </c>
      <c r="C22" s="11" t="s">
        <v>114</v>
      </c>
      <c r="D22" s="18">
        <v>557.96</v>
      </c>
      <c r="E22" s="13"/>
      <c r="F22" s="14">
        <v>200</v>
      </c>
      <c r="G22" s="15">
        <v>7020</v>
      </c>
      <c r="H22" s="15">
        <v>260</v>
      </c>
      <c r="I22" s="16" t="e">
        <v>#N/A</v>
      </c>
    </row>
    <row r="23" spans="1:9" ht="38.25" x14ac:dyDescent="0.25">
      <c r="A23" s="9" t="s">
        <v>9</v>
      </c>
      <c r="B23" s="10">
        <v>43900</v>
      </c>
      <c r="C23" s="11" t="s">
        <v>115</v>
      </c>
      <c r="D23" s="18">
        <v>557.96</v>
      </c>
      <c r="E23" s="13"/>
      <c r="F23" s="14">
        <v>200</v>
      </c>
      <c r="G23" s="15">
        <v>7020</v>
      </c>
      <c r="H23" s="15">
        <v>260</v>
      </c>
      <c r="I23" s="16" t="e">
        <v>#N/A</v>
      </c>
    </row>
    <row r="24" spans="1:9" x14ac:dyDescent="0.25">
      <c r="A24" s="9" t="s">
        <v>9</v>
      </c>
      <c r="B24" s="10">
        <v>43901</v>
      </c>
      <c r="C24" s="11" t="s">
        <v>81</v>
      </c>
      <c r="D24" s="18">
        <v>50.51</v>
      </c>
      <c r="E24" s="13"/>
      <c r="F24" s="14">
        <v>200</v>
      </c>
      <c r="G24" s="15">
        <v>7095</v>
      </c>
      <c r="H24" s="15">
        <v>260</v>
      </c>
      <c r="I24" s="16" t="e">
        <v>#N/A</v>
      </c>
    </row>
    <row r="25" spans="1:9" x14ac:dyDescent="0.25">
      <c r="A25" s="9" t="s">
        <v>9</v>
      </c>
      <c r="B25" s="10">
        <v>43902</v>
      </c>
      <c r="C25" s="11" t="s">
        <v>12</v>
      </c>
      <c r="D25" s="18">
        <v>56.05</v>
      </c>
      <c r="E25" s="13"/>
      <c r="F25" s="14">
        <v>200</v>
      </c>
      <c r="G25" s="15">
        <v>7021</v>
      </c>
      <c r="H25" s="15">
        <v>260</v>
      </c>
      <c r="I25" s="16" t="e">
        <v>#N/A</v>
      </c>
    </row>
    <row r="26" spans="1:9" x14ac:dyDescent="0.25">
      <c r="A26" s="9" t="s">
        <v>9</v>
      </c>
      <c r="B26" s="10">
        <v>43903</v>
      </c>
      <c r="C26" s="11" t="s">
        <v>116</v>
      </c>
      <c r="D26" s="18">
        <v>-557.96</v>
      </c>
      <c r="E26" s="13" t="s">
        <v>117</v>
      </c>
      <c r="F26" s="14">
        <v>200</v>
      </c>
      <c r="G26" s="15">
        <v>7020</v>
      </c>
      <c r="H26" s="15">
        <v>260</v>
      </c>
      <c r="I26" s="16" t="e">
        <v>#N/A</v>
      </c>
    </row>
    <row r="27" spans="1:9" x14ac:dyDescent="0.25">
      <c r="A27" s="9" t="s">
        <v>9</v>
      </c>
      <c r="B27" s="10">
        <v>43903</v>
      </c>
      <c r="C27" s="11" t="s">
        <v>118</v>
      </c>
      <c r="D27" s="18">
        <v>-557.96</v>
      </c>
      <c r="E27" s="13" t="s">
        <v>119</v>
      </c>
      <c r="F27" s="14">
        <v>200</v>
      </c>
      <c r="G27" s="15">
        <v>7020</v>
      </c>
      <c r="H27" s="15">
        <v>260</v>
      </c>
      <c r="I27" s="16" t="e">
        <v>#N/A</v>
      </c>
    </row>
    <row r="28" spans="1:9" x14ac:dyDescent="0.25">
      <c r="A28" s="9" t="s">
        <v>9</v>
      </c>
      <c r="B28" s="10">
        <v>43906</v>
      </c>
      <c r="C28" s="11" t="s">
        <v>120</v>
      </c>
      <c r="D28" s="18">
        <v>-503.96</v>
      </c>
      <c r="E28" s="13" t="s">
        <v>121</v>
      </c>
      <c r="F28" s="14">
        <v>200</v>
      </c>
      <c r="G28" s="15">
        <v>7020</v>
      </c>
      <c r="H28" s="15">
        <v>260</v>
      </c>
      <c r="I28" s="16" t="e">
        <v>#N/A</v>
      </c>
    </row>
    <row r="29" spans="1:9" x14ac:dyDescent="0.25">
      <c r="A29" s="9" t="s">
        <v>9</v>
      </c>
      <c r="B29" s="10">
        <v>43906</v>
      </c>
      <c r="C29" s="11" t="s">
        <v>122</v>
      </c>
      <c r="D29" s="18">
        <v>-1652.4</v>
      </c>
      <c r="E29" s="13" t="s">
        <v>123</v>
      </c>
      <c r="F29" s="14">
        <v>200</v>
      </c>
      <c r="G29" s="15">
        <v>7020</v>
      </c>
      <c r="H29" s="15">
        <v>260</v>
      </c>
      <c r="I29" s="16" t="e">
        <v>#N/A</v>
      </c>
    </row>
    <row r="30" spans="1:9" x14ac:dyDescent="0.25">
      <c r="A30" s="9" t="s">
        <v>9</v>
      </c>
      <c r="B30" s="10">
        <v>43906</v>
      </c>
      <c r="C30" s="11" t="s">
        <v>124</v>
      </c>
      <c r="D30" s="18">
        <v>-1352.4</v>
      </c>
      <c r="E30" s="13" t="s">
        <v>125</v>
      </c>
      <c r="F30" s="14">
        <v>200</v>
      </c>
      <c r="G30" s="15">
        <v>7020</v>
      </c>
      <c r="H30" s="15">
        <v>260</v>
      </c>
      <c r="I30" s="16" t="e">
        <v>#N/A</v>
      </c>
    </row>
    <row r="31" spans="1:9" x14ac:dyDescent="0.25">
      <c r="A31" s="9" t="s">
        <v>9</v>
      </c>
      <c r="B31" s="10">
        <v>43907</v>
      </c>
      <c r="C31" s="11" t="s">
        <v>14</v>
      </c>
      <c r="D31" s="18">
        <v>15.96</v>
      </c>
      <c r="E31" s="13"/>
      <c r="F31" s="14">
        <v>200</v>
      </c>
      <c r="G31" s="15">
        <v>5925</v>
      </c>
      <c r="H31" s="15">
        <v>260</v>
      </c>
      <c r="I31" s="16" t="e">
        <v>#N/A</v>
      </c>
    </row>
    <row r="32" spans="1:9" x14ac:dyDescent="0.25">
      <c r="A32" s="9" t="s">
        <v>63</v>
      </c>
      <c r="B32" s="19"/>
      <c r="C32" s="20"/>
      <c r="D32" s="21">
        <f>SUBTOTAL(109,Table84[Amount])</f>
        <v>392.94000000000045</v>
      </c>
      <c r="E32" s="22"/>
      <c r="F32" s="23"/>
      <c r="G32" s="24"/>
      <c r="H32" s="24"/>
      <c r="I32" s="25"/>
    </row>
  </sheetData>
  <sheetProtection sort="0" autoFilter="0"/>
  <dataValidations count="4">
    <dataValidation type="whole" allowBlank="1" showInputMessage="1" showErrorMessage="1" errorTitle="ACTIVITY CODE ERROR" error="Must be a 2 digit number between 100 and 999" promptTitle="ACTIVITY CODE" prompt="2 digit number between 100 and 999_x000a_If you are used to using four digit activity codes ending in two (such as 1102), drop the two in the last digit." sqref="H2:H31">
      <formula1>100</formula1>
      <formula2>999</formula2>
    </dataValidation>
    <dataValidation type="whole" allowBlank="1" showInputMessage="1" showErrorMessage="1" errorTitle="EVENT CODE ERROR" error="Must be blank OR a two digit number between 10 and 99" promptTitle="EVENT CODE" prompt="2 digit number_x000a_Examples:_x000a_SBAC - 85_x000a_Council/RTSC - 86" sqref="I2:I31">
      <formula1>10</formula1>
      <formula2>99</formula2>
    </dataValidation>
    <dataValidation type="whole" allowBlank="1" showInputMessage="1" showErrorMessage="1" errorTitle="GL CODE ERROR" error="Must be a four digit number" promptTitle="GL CODE" prompt="4 digit number" sqref="G2:G31">
      <formula1>1000</formula1>
      <formula2>9999</formula2>
    </dataValidation>
    <dataValidation type="whole" allowBlank="1" showInputMessage="1" showErrorMessage="1" errorTitle="ORG UNIT ERROR" error="Must be a 3 digit number." promptTitle="ORG UNIT" prompt="3 digit number" sqref="F2:F31">
      <formula1>100</formula1>
      <formula2>999</formula2>
    </dataValidation>
  </dataValidations>
  <pageMargins left="0.7" right="0.7" top="0.75" bottom="0.75" header="0.3" footer="0.3"/>
  <pageSetup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I18"/>
  <sheetViews>
    <sheetView workbookViewId="0">
      <pane ySplit="1" topLeftCell="A2" activePane="bottomLeft" state="frozen"/>
      <selection activeCell="K7" sqref="K7"/>
      <selection pane="bottomLeft" activeCell="K7" sqref="K7"/>
    </sheetView>
  </sheetViews>
  <sheetFormatPr defaultColWidth="8.85546875" defaultRowHeight="15" x14ac:dyDescent="0.25"/>
  <cols>
    <col min="1" max="1" width="11.42578125" style="26" bestFit="1" customWidth="1"/>
    <col min="2" max="2" width="15.7109375" style="27" bestFit="1" customWidth="1"/>
    <col min="3" max="3" width="41.7109375" style="28" bestFit="1" customWidth="1"/>
    <col min="4" max="4" width="12.7109375" style="29" bestFit="1" customWidth="1"/>
    <col min="5" max="5" width="46.7109375" style="28" customWidth="1"/>
    <col min="6" max="6" width="8.140625" style="30" customWidth="1"/>
    <col min="7" max="7" width="9.42578125" style="31" customWidth="1"/>
    <col min="8" max="8" width="9.140625" style="31" customWidth="1"/>
    <col min="9" max="9" width="8.7109375" style="32" customWidth="1"/>
  </cols>
  <sheetData>
    <row r="1" spans="1:9" ht="30" x14ac:dyDescent="0.25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6" t="s">
        <v>5</v>
      </c>
      <c r="G1" s="6" t="s">
        <v>6</v>
      </c>
      <c r="H1" s="7" t="s">
        <v>7</v>
      </c>
      <c r="I1" s="8" t="s">
        <v>8</v>
      </c>
    </row>
    <row r="2" spans="1:9" x14ac:dyDescent="0.25">
      <c r="A2" s="9" t="s">
        <v>9</v>
      </c>
      <c r="B2" s="10">
        <v>43914</v>
      </c>
      <c r="C2" s="11" t="s">
        <v>126</v>
      </c>
      <c r="D2" s="12">
        <v>95.82</v>
      </c>
      <c r="E2" s="13"/>
      <c r="F2" s="14">
        <v>200</v>
      </c>
      <c r="G2" s="15">
        <v>7095</v>
      </c>
      <c r="H2" s="15">
        <v>260</v>
      </c>
      <c r="I2" s="15" t="e">
        <v>#N/A</v>
      </c>
    </row>
    <row r="3" spans="1:9" x14ac:dyDescent="0.25">
      <c r="A3" s="9" t="s">
        <v>9</v>
      </c>
      <c r="B3" s="10">
        <v>43914</v>
      </c>
      <c r="C3" s="11" t="s">
        <v>12</v>
      </c>
      <c r="D3" s="12">
        <v>56.95</v>
      </c>
      <c r="E3" s="13"/>
      <c r="F3" s="14">
        <v>200</v>
      </c>
      <c r="G3" s="15">
        <v>7021</v>
      </c>
      <c r="H3" s="15">
        <v>260</v>
      </c>
      <c r="I3" s="16" t="e">
        <v>#N/A</v>
      </c>
    </row>
    <row r="4" spans="1:9" x14ac:dyDescent="0.25">
      <c r="A4" s="9" t="s">
        <v>9</v>
      </c>
      <c r="B4" s="10">
        <v>43915</v>
      </c>
      <c r="C4" s="11" t="s">
        <v>127</v>
      </c>
      <c r="D4" s="12">
        <v>77.069999999999993</v>
      </c>
      <c r="E4" s="13"/>
      <c r="F4" s="14">
        <v>200</v>
      </c>
      <c r="G4" s="15">
        <v>7095</v>
      </c>
      <c r="H4" s="15">
        <v>260</v>
      </c>
      <c r="I4" s="16" t="e">
        <v>#N/A</v>
      </c>
    </row>
    <row r="5" spans="1:9" x14ac:dyDescent="0.25">
      <c r="A5" s="9" t="s">
        <v>9</v>
      </c>
      <c r="B5" s="10">
        <v>43916</v>
      </c>
      <c r="C5" s="11" t="s">
        <v>81</v>
      </c>
      <c r="D5" s="12">
        <v>113.04</v>
      </c>
      <c r="E5" s="13"/>
      <c r="F5" s="14">
        <v>200</v>
      </c>
      <c r="G5" s="15">
        <v>7095</v>
      </c>
      <c r="H5" s="15">
        <v>260</v>
      </c>
      <c r="I5" s="16" t="e">
        <v>#N/A</v>
      </c>
    </row>
    <row r="6" spans="1:9" x14ac:dyDescent="0.25">
      <c r="A6" s="9" t="s">
        <v>9</v>
      </c>
      <c r="B6" s="10">
        <v>43918</v>
      </c>
      <c r="C6" s="11" t="s">
        <v>126</v>
      </c>
      <c r="D6" s="12">
        <v>38.72</v>
      </c>
      <c r="E6" s="13"/>
      <c r="F6" s="14">
        <v>200</v>
      </c>
      <c r="G6" s="15">
        <v>7095</v>
      </c>
      <c r="H6" s="15">
        <v>260</v>
      </c>
      <c r="I6" s="16" t="e">
        <v>#N/A</v>
      </c>
    </row>
    <row r="7" spans="1:9" x14ac:dyDescent="0.25">
      <c r="A7" s="9" t="s">
        <v>9</v>
      </c>
      <c r="B7" s="17">
        <v>43918</v>
      </c>
      <c r="C7" s="11" t="s">
        <v>128</v>
      </c>
      <c r="D7" s="18">
        <v>64.099999999999994</v>
      </c>
      <c r="E7" s="13"/>
      <c r="F7" s="14">
        <v>200</v>
      </c>
      <c r="G7" s="15">
        <v>7100</v>
      </c>
      <c r="H7" s="15">
        <v>211</v>
      </c>
      <c r="I7" s="16" t="e">
        <v>#N/A</v>
      </c>
    </row>
    <row r="8" spans="1:9" x14ac:dyDescent="0.25">
      <c r="A8" s="9" t="s">
        <v>9</v>
      </c>
      <c r="B8" s="17">
        <v>43922</v>
      </c>
      <c r="C8" s="11" t="s">
        <v>126</v>
      </c>
      <c r="D8" s="18">
        <v>38.85</v>
      </c>
      <c r="E8" s="13"/>
      <c r="F8" s="14">
        <v>200</v>
      </c>
      <c r="G8" s="15">
        <v>7095</v>
      </c>
      <c r="H8" s="15">
        <v>260</v>
      </c>
      <c r="I8" s="16" t="e">
        <v>#N/A</v>
      </c>
    </row>
    <row r="9" spans="1:9" x14ac:dyDescent="0.25">
      <c r="A9" s="9" t="s">
        <v>9</v>
      </c>
      <c r="B9" s="17">
        <v>43924</v>
      </c>
      <c r="C9" s="11" t="s">
        <v>128</v>
      </c>
      <c r="D9" s="18">
        <v>60.1</v>
      </c>
      <c r="E9" s="13"/>
      <c r="F9" s="14">
        <v>200</v>
      </c>
      <c r="G9" s="15">
        <v>7100</v>
      </c>
      <c r="H9" s="15">
        <v>211</v>
      </c>
      <c r="I9" s="16" t="e">
        <v>#N/A</v>
      </c>
    </row>
    <row r="10" spans="1:9" x14ac:dyDescent="0.25">
      <c r="A10" s="9" t="s">
        <v>9</v>
      </c>
      <c r="B10" s="17">
        <v>43924</v>
      </c>
      <c r="C10" s="11" t="s">
        <v>128</v>
      </c>
      <c r="D10" s="18">
        <v>61.22</v>
      </c>
      <c r="E10" s="13"/>
      <c r="F10" s="14">
        <v>200</v>
      </c>
      <c r="G10" s="15">
        <v>7100</v>
      </c>
      <c r="H10" s="15">
        <v>211</v>
      </c>
      <c r="I10" s="16" t="e">
        <v>#N/A</v>
      </c>
    </row>
    <row r="11" spans="1:9" x14ac:dyDescent="0.25">
      <c r="A11" s="9" t="s">
        <v>9</v>
      </c>
      <c r="B11" s="17">
        <v>43928</v>
      </c>
      <c r="C11" s="11" t="s">
        <v>129</v>
      </c>
      <c r="D11" s="18">
        <v>17</v>
      </c>
      <c r="E11" s="13"/>
      <c r="F11" s="14">
        <v>200</v>
      </c>
      <c r="G11" s="15">
        <v>5925</v>
      </c>
      <c r="H11" s="15">
        <v>260</v>
      </c>
      <c r="I11" s="16" t="e">
        <v>#N/A</v>
      </c>
    </row>
    <row r="12" spans="1:9" x14ac:dyDescent="0.25">
      <c r="A12" s="9" t="s">
        <v>9</v>
      </c>
      <c r="B12" s="17">
        <v>43930</v>
      </c>
      <c r="C12" s="11" t="s">
        <v>126</v>
      </c>
      <c r="D12" s="18">
        <v>54.33</v>
      </c>
      <c r="E12" s="13"/>
      <c r="F12" s="14">
        <v>200</v>
      </c>
      <c r="G12" s="15">
        <v>7095</v>
      </c>
      <c r="H12" s="15">
        <v>260</v>
      </c>
      <c r="I12" s="16" t="e">
        <v>#N/A</v>
      </c>
    </row>
    <row r="13" spans="1:9" x14ac:dyDescent="0.25">
      <c r="A13" s="9" t="s">
        <v>9</v>
      </c>
      <c r="B13" s="17">
        <v>43930</v>
      </c>
      <c r="C13" s="11" t="s">
        <v>126</v>
      </c>
      <c r="D13" s="18">
        <v>3.8</v>
      </c>
      <c r="E13" s="13"/>
      <c r="F13" s="14">
        <v>200</v>
      </c>
      <c r="G13" s="15">
        <v>7095</v>
      </c>
      <c r="H13" s="15">
        <v>260</v>
      </c>
      <c r="I13" s="16" t="e">
        <v>#N/A</v>
      </c>
    </row>
    <row r="14" spans="1:9" x14ac:dyDescent="0.25">
      <c r="A14" s="9" t="s">
        <v>9</v>
      </c>
      <c r="B14" s="17">
        <v>43930</v>
      </c>
      <c r="C14" s="11" t="s">
        <v>12</v>
      </c>
      <c r="D14" s="18">
        <v>45.65</v>
      </c>
      <c r="E14" s="13"/>
      <c r="F14" s="14">
        <v>200</v>
      </c>
      <c r="G14" s="15">
        <v>7021</v>
      </c>
      <c r="H14" s="15">
        <v>260</v>
      </c>
      <c r="I14" s="16" t="e">
        <v>#N/A</v>
      </c>
    </row>
    <row r="15" spans="1:9" x14ac:dyDescent="0.25">
      <c r="A15" s="9" t="s">
        <v>9</v>
      </c>
      <c r="B15" s="17">
        <v>43935</v>
      </c>
      <c r="C15" s="11" t="s">
        <v>14</v>
      </c>
      <c r="D15" s="18">
        <v>15.96</v>
      </c>
      <c r="E15" s="13"/>
      <c r="F15" s="14">
        <v>200</v>
      </c>
      <c r="G15" s="15">
        <v>5925</v>
      </c>
      <c r="H15" s="15">
        <v>260</v>
      </c>
      <c r="I15" s="16" t="e">
        <v>#N/A</v>
      </c>
    </row>
    <row r="16" spans="1:9" x14ac:dyDescent="0.25">
      <c r="A16" s="9" t="s">
        <v>9</v>
      </c>
      <c r="B16" s="17">
        <v>43936</v>
      </c>
      <c r="C16" s="11" t="s">
        <v>130</v>
      </c>
      <c r="D16" s="18">
        <v>125</v>
      </c>
      <c r="E16" s="13"/>
      <c r="F16" s="14">
        <v>200</v>
      </c>
      <c r="G16" s="15">
        <v>7095</v>
      </c>
      <c r="H16" s="15">
        <v>260</v>
      </c>
      <c r="I16" s="16" t="e">
        <v>#N/A</v>
      </c>
    </row>
    <row r="17" spans="1:9" x14ac:dyDescent="0.25">
      <c r="A17" s="9" t="s">
        <v>9</v>
      </c>
      <c r="B17" s="17">
        <v>43939</v>
      </c>
      <c r="C17" s="11" t="s">
        <v>128</v>
      </c>
      <c r="D17" s="18">
        <v>56.45</v>
      </c>
      <c r="E17" s="13"/>
      <c r="F17" s="14">
        <v>200</v>
      </c>
      <c r="G17" s="15">
        <v>7100</v>
      </c>
      <c r="H17" s="15">
        <v>211</v>
      </c>
      <c r="I17" s="16" t="e">
        <v>#N/A</v>
      </c>
    </row>
    <row r="18" spans="1:9" x14ac:dyDescent="0.25">
      <c r="A18" s="9" t="s">
        <v>63</v>
      </c>
      <c r="B18" s="19"/>
      <c r="C18" s="20"/>
      <c r="D18" s="21">
        <f>SUBTOTAL(109,Table85[Amount])</f>
        <v>924.06000000000017</v>
      </c>
      <c r="E18" s="22"/>
      <c r="F18" s="23"/>
      <c r="G18" s="24"/>
      <c r="H18" s="24"/>
      <c r="I18" s="25"/>
    </row>
  </sheetData>
  <sheetProtection sort="0" autoFilter="0"/>
  <dataValidations count="4">
    <dataValidation type="whole" allowBlank="1" showInputMessage="1" showErrorMessage="1" errorTitle="ACTIVITY CODE ERROR" error="Must be a 2 digit number between 100 and 999" promptTitle="ACTIVITY CODE" prompt="2 digit number between 100 and 999_x000a_If you are used to using four digit activity codes ending in two (such as 1102), drop the two in the last digit." sqref="H2:H17">
      <formula1>100</formula1>
      <formula2>999</formula2>
    </dataValidation>
    <dataValidation type="whole" allowBlank="1" showInputMessage="1" showErrorMessage="1" errorTitle="EVENT CODE ERROR" error="Must be blank OR a two digit number between 10 and 99" promptTitle="EVENT CODE" prompt="2 digit number_x000a_Examples:_x000a_SBAC - 85_x000a_Council/RTSC - 86" sqref="I2:I17">
      <formula1>10</formula1>
      <formula2>99</formula2>
    </dataValidation>
    <dataValidation type="whole" allowBlank="1" showInputMessage="1" showErrorMessage="1" errorTitle="GL CODE ERROR" error="Must be a four digit number" promptTitle="GL CODE" prompt="4 digit number" sqref="G2:G17">
      <formula1>1000</formula1>
      <formula2>9999</formula2>
    </dataValidation>
    <dataValidation type="whole" allowBlank="1" showInputMessage="1" showErrorMessage="1" errorTitle="ORG UNIT ERROR" error="Must be a 3 digit number." promptTitle="ORG UNIT" prompt="3 digit number" sqref="F2:F17">
      <formula1>100</formula1>
      <formula2>999</formula2>
    </dataValidation>
  </dataValidations>
  <pageMargins left="0.7" right="0.7" top="0.75" bottom="0.75" header="0.3" footer="0.3"/>
  <pageSetup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I11"/>
  <sheetViews>
    <sheetView workbookViewId="0">
      <pane ySplit="1" topLeftCell="A2" activePane="bottomLeft" state="frozen"/>
      <selection activeCell="K7" sqref="K7"/>
      <selection pane="bottomLeft" activeCell="K7" sqref="K7"/>
    </sheetView>
  </sheetViews>
  <sheetFormatPr defaultColWidth="8.85546875" defaultRowHeight="15" x14ac:dyDescent="0.25"/>
  <cols>
    <col min="1" max="1" width="11.42578125" style="26" bestFit="1" customWidth="1"/>
    <col min="2" max="2" width="15.7109375" style="27" bestFit="1" customWidth="1"/>
    <col min="3" max="3" width="41.7109375" style="28" bestFit="1" customWidth="1"/>
    <col min="4" max="4" width="12.7109375" style="29" bestFit="1" customWidth="1"/>
    <col min="5" max="5" width="46.7109375" style="28" customWidth="1"/>
    <col min="6" max="6" width="8.140625" style="30" customWidth="1"/>
    <col min="7" max="7" width="9.42578125" style="31" customWidth="1"/>
    <col min="8" max="8" width="9.140625" style="31" customWidth="1"/>
    <col min="9" max="9" width="8.7109375" style="32" customWidth="1"/>
  </cols>
  <sheetData>
    <row r="1" spans="1:9" ht="30" x14ac:dyDescent="0.25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6" t="s">
        <v>5</v>
      </c>
      <c r="G1" s="6" t="s">
        <v>6</v>
      </c>
      <c r="H1" s="7" t="s">
        <v>7</v>
      </c>
      <c r="I1" s="8" t="s">
        <v>8</v>
      </c>
    </row>
    <row r="2" spans="1:9" x14ac:dyDescent="0.25">
      <c r="A2" s="9" t="s">
        <v>9</v>
      </c>
      <c r="B2" s="10">
        <v>43941</v>
      </c>
      <c r="C2" s="11" t="s">
        <v>130</v>
      </c>
      <c r="D2" s="12">
        <v>131</v>
      </c>
      <c r="E2" s="13"/>
      <c r="F2" s="14">
        <v>200</v>
      </c>
      <c r="G2" s="15">
        <v>7095</v>
      </c>
      <c r="H2" s="15">
        <v>260</v>
      </c>
      <c r="I2" s="15" t="e">
        <v>#N/A</v>
      </c>
    </row>
    <row r="3" spans="1:9" x14ac:dyDescent="0.25">
      <c r="A3" s="9" t="s">
        <v>9</v>
      </c>
      <c r="B3" s="10">
        <v>43947</v>
      </c>
      <c r="C3" s="11" t="s">
        <v>12</v>
      </c>
      <c r="D3" s="12">
        <v>49.55</v>
      </c>
      <c r="E3" s="13"/>
      <c r="F3" s="14">
        <v>200</v>
      </c>
      <c r="G3" s="15">
        <v>7021</v>
      </c>
      <c r="H3" s="15">
        <v>260</v>
      </c>
      <c r="I3" s="16" t="e">
        <v>#N/A</v>
      </c>
    </row>
    <row r="4" spans="1:9" x14ac:dyDescent="0.25">
      <c r="A4" s="9" t="s">
        <v>9</v>
      </c>
      <c r="B4" s="10">
        <v>43948</v>
      </c>
      <c r="C4" s="11" t="s">
        <v>126</v>
      </c>
      <c r="D4" s="12">
        <v>41.29</v>
      </c>
      <c r="E4" s="13"/>
      <c r="F4" s="14">
        <v>200</v>
      </c>
      <c r="G4" s="15">
        <v>7095</v>
      </c>
      <c r="H4" s="15">
        <v>260</v>
      </c>
      <c r="I4" s="16" t="e">
        <v>#N/A</v>
      </c>
    </row>
    <row r="5" spans="1:9" x14ac:dyDescent="0.25">
      <c r="A5" s="9" t="s">
        <v>9</v>
      </c>
      <c r="B5" s="10">
        <v>43950</v>
      </c>
      <c r="C5" s="11" t="s">
        <v>131</v>
      </c>
      <c r="D5" s="12">
        <v>49.99</v>
      </c>
      <c r="E5" s="13"/>
      <c r="F5" s="14">
        <v>200</v>
      </c>
      <c r="G5" s="15">
        <v>5925</v>
      </c>
      <c r="H5" s="15">
        <v>260</v>
      </c>
      <c r="I5" s="16" t="e">
        <v>#N/A</v>
      </c>
    </row>
    <row r="6" spans="1:9" x14ac:dyDescent="0.25">
      <c r="A6" s="9" t="s">
        <v>9</v>
      </c>
      <c r="B6" s="10">
        <v>43956</v>
      </c>
      <c r="C6" s="11" t="s">
        <v>129</v>
      </c>
      <c r="D6" s="12">
        <v>17</v>
      </c>
      <c r="E6" s="13"/>
      <c r="F6" s="14">
        <v>200</v>
      </c>
      <c r="G6" s="15">
        <v>5925</v>
      </c>
      <c r="H6" s="15">
        <v>260</v>
      </c>
      <c r="I6" s="16" t="e">
        <v>#N/A</v>
      </c>
    </row>
    <row r="7" spans="1:9" x14ac:dyDescent="0.25">
      <c r="A7" s="9" t="s">
        <v>9</v>
      </c>
      <c r="B7" s="17">
        <v>43963</v>
      </c>
      <c r="C7" s="11" t="s">
        <v>132</v>
      </c>
      <c r="D7" s="18">
        <v>155.19</v>
      </c>
      <c r="E7" s="13"/>
      <c r="F7" s="14">
        <v>200</v>
      </c>
      <c r="G7" s="15">
        <v>7095</v>
      </c>
      <c r="H7" s="15">
        <v>260</v>
      </c>
      <c r="I7" s="16" t="e">
        <v>#N/A</v>
      </c>
    </row>
    <row r="8" spans="1:9" x14ac:dyDescent="0.25">
      <c r="A8" s="9" t="s">
        <v>9</v>
      </c>
      <c r="B8" s="17">
        <v>43963</v>
      </c>
      <c r="C8" s="11" t="s">
        <v>14</v>
      </c>
      <c r="D8" s="18">
        <v>15.96</v>
      </c>
      <c r="E8" s="13"/>
      <c r="F8" s="14">
        <v>200</v>
      </c>
      <c r="G8" s="15">
        <v>5925</v>
      </c>
      <c r="H8" s="15">
        <v>260</v>
      </c>
      <c r="I8" s="16" t="e">
        <v>#N/A</v>
      </c>
    </row>
    <row r="9" spans="1:9" x14ac:dyDescent="0.25">
      <c r="A9" s="9" t="s">
        <v>9</v>
      </c>
      <c r="B9" s="17">
        <v>43963</v>
      </c>
      <c r="C9" s="11" t="s">
        <v>12</v>
      </c>
      <c r="D9" s="18">
        <v>54.64</v>
      </c>
      <c r="E9" s="13"/>
      <c r="F9" s="14">
        <v>200</v>
      </c>
      <c r="G9" s="15">
        <v>7021</v>
      </c>
      <c r="H9" s="15">
        <v>260</v>
      </c>
      <c r="I9" s="16" t="e">
        <v>#N/A</v>
      </c>
    </row>
    <row r="10" spans="1:9" x14ac:dyDescent="0.25">
      <c r="A10" s="9" t="s">
        <v>9</v>
      </c>
      <c r="B10" s="17">
        <v>43969</v>
      </c>
      <c r="C10" s="11" t="s">
        <v>130</v>
      </c>
      <c r="D10" s="18">
        <v>124.19</v>
      </c>
      <c r="E10" s="13"/>
      <c r="F10" s="14">
        <v>200</v>
      </c>
      <c r="G10" s="15">
        <v>7095</v>
      </c>
      <c r="H10" s="15">
        <v>260</v>
      </c>
      <c r="I10" s="16" t="e">
        <v>#N/A</v>
      </c>
    </row>
    <row r="11" spans="1:9" x14ac:dyDescent="0.25">
      <c r="A11" s="9" t="s">
        <v>63</v>
      </c>
      <c r="B11" s="19"/>
      <c r="C11" s="20"/>
      <c r="D11" s="21">
        <f>SUBTOTAL(109,Table86[Amount])</f>
        <v>638.80999999999995</v>
      </c>
      <c r="E11" s="22"/>
      <c r="F11" s="23"/>
      <c r="G11" s="24"/>
      <c r="H11" s="24"/>
      <c r="I11" s="25"/>
    </row>
  </sheetData>
  <sheetProtection sort="0" autoFilter="0"/>
  <dataValidations count="4">
    <dataValidation type="whole" allowBlank="1" showInputMessage="1" showErrorMessage="1" errorTitle="ACTIVITY CODE ERROR" error="Must be a 2 digit number between 100 and 999" promptTitle="ACTIVITY CODE" prompt="2 digit number between 100 and 999_x000a_If you are used to using four digit activity codes ending in two (such as 1102), drop the two in the last digit." sqref="H2:H10">
      <formula1>100</formula1>
      <formula2>999</formula2>
    </dataValidation>
    <dataValidation type="whole" allowBlank="1" showInputMessage="1" showErrorMessage="1" errorTitle="EVENT CODE ERROR" error="Must be blank OR a two digit number between 10 and 99" promptTitle="EVENT CODE" prompt="2 digit number_x000a_Examples:_x000a_SBAC - 85_x000a_Council/RTSC - 86" sqref="I2:I10">
      <formula1>10</formula1>
      <formula2>99</formula2>
    </dataValidation>
    <dataValidation type="whole" allowBlank="1" showInputMessage="1" showErrorMessage="1" errorTitle="GL CODE ERROR" error="Must be a four digit number" promptTitle="GL CODE" prompt="4 digit number" sqref="G2:G10">
      <formula1>1000</formula1>
      <formula2>9999</formula2>
    </dataValidation>
    <dataValidation type="whole" allowBlank="1" showInputMessage="1" showErrorMessage="1" errorTitle="ORG UNIT ERROR" error="Must be a 3 digit number." promptTitle="ORG UNIT" prompt="3 digit number" sqref="F2:F10">
      <formula1>100</formula1>
      <formula2>999</formula2>
    </dataValidation>
  </dataValidations>
  <pageMargins left="0.7" right="0.7" top="0.75" bottom="0.75" header="0.3" footer="0.3"/>
  <pageSetup orientation="portrait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I17"/>
  <sheetViews>
    <sheetView workbookViewId="0">
      <pane ySplit="1" topLeftCell="A2" activePane="bottomLeft" state="frozen"/>
      <selection activeCell="K7" sqref="K7"/>
      <selection pane="bottomLeft" activeCell="K7" sqref="K7"/>
    </sheetView>
  </sheetViews>
  <sheetFormatPr defaultColWidth="8.85546875" defaultRowHeight="15" x14ac:dyDescent="0.25"/>
  <cols>
    <col min="1" max="1" width="11.42578125" style="26" bestFit="1" customWidth="1"/>
    <col min="2" max="2" width="15.7109375" style="27" bestFit="1" customWidth="1"/>
    <col min="3" max="3" width="41.7109375" style="28" bestFit="1" customWidth="1"/>
    <col min="4" max="4" width="12.7109375" style="29" bestFit="1" customWidth="1"/>
    <col min="5" max="5" width="46.7109375" style="28" customWidth="1"/>
    <col min="6" max="6" width="8.140625" style="30" customWidth="1"/>
    <col min="7" max="7" width="9.42578125" style="31" customWidth="1"/>
    <col min="8" max="8" width="9.140625" style="31" customWidth="1"/>
    <col min="9" max="9" width="8.7109375" style="32" customWidth="1"/>
  </cols>
  <sheetData>
    <row r="1" spans="1:9" ht="30" x14ac:dyDescent="0.25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6" t="s">
        <v>5</v>
      </c>
      <c r="G1" s="6" t="s">
        <v>6</v>
      </c>
      <c r="H1" s="7" t="s">
        <v>7</v>
      </c>
      <c r="I1" s="8" t="s">
        <v>8</v>
      </c>
    </row>
    <row r="2" spans="1:9" x14ac:dyDescent="0.25">
      <c r="A2" s="9" t="s">
        <v>9</v>
      </c>
      <c r="B2" s="10">
        <v>43971</v>
      </c>
      <c r="C2" s="11" t="s">
        <v>133</v>
      </c>
      <c r="D2" s="12">
        <v>98.27</v>
      </c>
      <c r="E2" s="13" t="s">
        <v>134</v>
      </c>
      <c r="F2" s="14">
        <v>200</v>
      </c>
      <c r="G2" s="15">
        <v>7095</v>
      </c>
      <c r="H2" s="15">
        <v>100</v>
      </c>
      <c r="I2" s="15">
        <v>42</v>
      </c>
    </row>
    <row r="3" spans="1:9" x14ac:dyDescent="0.25">
      <c r="A3" s="9" t="s">
        <v>9</v>
      </c>
      <c r="B3" s="10">
        <v>43972</v>
      </c>
      <c r="C3" s="11" t="s">
        <v>135</v>
      </c>
      <c r="D3" s="12">
        <v>32.840000000000003</v>
      </c>
      <c r="E3" s="13" t="s">
        <v>134</v>
      </c>
      <c r="F3" s="14">
        <v>200</v>
      </c>
      <c r="G3" s="15">
        <v>7095</v>
      </c>
      <c r="H3" s="15">
        <v>100</v>
      </c>
      <c r="I3" s="16">
        <v>42</v>
      </c>
    </row>
    <row r="4" spans="1:9" x14ac:dyDescent="0.25">
      <c r="A4" s="9" t="s">
        <v>9</v>
      </c>
      <c r="B4" s="10">
        <v>43973</v>
      </c>
      <c r="C4" s="11" t="s">
        <v>127</v>
      </c>
      <c r="D4" s="12">
        <v>98.58</v>
      </c>
      <c r="E4" s="13" t="s">
        <v>136</v>
      </c>
      <c r="F4" s="14">
        <v>200</v>
      </c>
      <c r="G4" s="15">
        <v>7095</v>
      </c>
      <c r="H4" s="15">
        <v>252</v>
      </c>
      <c r="I4" s="16">
        <v>22</v>
      </c>
    </row>
    <row r="5" spans="1:9" x14ac:dyDescent="0.25">
      <c r="A5" s="9" t="s">
        <v>9</v>
      </c>
      <c r="B5" s="10">
        <v>43975</v>
      </c>
      <c r="C5" s="11" t="s">
        <v>137</v>
      </c>
      <c r="D5" s="12">
        <v>93</v>
      </c>
      <c r="E5" s="13" t="s">
        <v>138</v>
      </c>
      <c r="F5" s="14">
        <v>200</v>
      </c>
      <c r="G5" s="15">
        <v>5925</v>
      </c>
      <c r="H5" s="15">
        <v>260</v>
      </c>
      <c r="I5" s="16" t="e">
        <v>#N/A</v>
      </c>
    </row>
    <row r="6" spans="1:9" x14ac:dyDescent="0.25">
      <c r="A6" s="9" t="s">
        <v>9</v>
      </c>
      <c r="B6" s="10">
        <v>43977</v>
      </c>
      <c r="C6" s="11" t="s">
        <v>130</v>
      </c>
      <c r="D6" s="12">
        <v>132.88</v>
      </c>
      <c r="E6" s="13" t="s">
        <v>139</v>
      </c>
      <c r="F6" s="14">
        <v>200</v>
      </c>
      <c r="G6" s="15">
        <v>7095</v>
      </c>
      <c r="H6" s="15">
        <v>100</v>
      </c>
      <c r="I6" s="16">
        <v>42</v>
      </c>
    </row>
    <row r="7" spans="1:9" x14ac:dyDescent="0.25">
      <c r="A7" s="9" t="s">
        <v>9</v>
      </c>
      <c r="B7" s="17">
        <v>43979</v>
      </c>
      <c r="C7" s="11" t="s">
        <v>12</v>
      </c>
      <c r="D7" s="18">
        <v>54.11</v>
      </c>
      <c r="E7" s="13" t="s">
        <v>13</v>
      </c>
      <c r="F7" s="14">
        <v>200</v>
      </c>
      <c r="G7" s="15">
        <v>7021</v>
      </c>
      <c r="H7" s="15">
        <v>260</v>
      </c>
      <c r="I7" s="16" t="e">
        <v>#N/A</v>
      </c>
    </row>
    <row r="8" spans="1:9" x14ac:dyDescent="0.25">
      <c r="A8" s="9" t="s">
        <v>9</v>
      </c>
      <c r="B8" s="17">
        <v>43981</v>
      </c>
      <c r="C8" s="11" t="s">
        <v>81</v>
      </c>
      <c r="D8" s="18">
        <v>46.77</v>
      </c>
      <c r="E8" s="13" t="s">
        <v>140</v>
      </c>
      <c r="F8" s="14">
        <v>200</v>
      </c>
      <c r="G8" s="15">
        <v>7095</v>
      </c>
      <c r="H8" s="15">
        <v>100</v>
      </c>
      <c r="I8" s="16">
        <v>42</v>
      </c>
    </row>
    <row r="9" spans="1:9" x14ac:dyDescent="0.25">
      <c r="A9" s="9" t="s">
        <v>9</v>
      </c>
      <c r="B9" s="17">
        <v>43984</v>
      </c>
      <c r="C9" s="11" t="s">
        <v>129</v>
      </c>
      <c r="D9" s="18">
        <v>17</v>
      </c>
      <c r="E9" s="13" t="s">
        <v>141</v>
      </c>
      <c r="F9" s="14">
        <v>200</v>
      </c>
      <c r="G9" s="15">
        <v>5925</v>
      </c>
      <c r="H9" s="15">
        <v>260</v>
      </c>
      <c r="I9" s="16" t="e">
        <v>#N/A</v>
      </c>
    </row>
    <row r="10" spans="1:9" x14ac:dyDescent="0.25">
      <c r="A10" s="9" t="s">
        <v>9</v>
      </c>
      <c r="B10" s="17">
        <v>43991</v>
      </c>
      <c r="C10" s="11" t="s">
        <v>14</v>
      </c>
      <c r="D10" s="18">
        <v>19.96</v>
      </c>
      <c r="E10" s="13" t="s">
        <v>141</v>
      </c>
      <c r="F10" s="14">
        <v>200</v>
      </c>
      <c r="G10" s="15">
        <v>5925</v>
      </c>
      <c r="H10" s="15">
        <v>260</v>
      </c>
      <c r="I10" s="16" t="e">
        <v>#N/A</v>
      </c>
    </row>
    <row r="11" spans="1:9" x14ac:dyDescent="0.25">
      <c r="A11" s="9" t="s">
        <v>9</v>
      </c>
      <c r="B11" s="33">
        <v>43991</v>
      </c>
      <c r="C11" s="34" t="s">
        <v>12</v>
      </c>
      <c r="D11" s="35">
        <v>50.5</v>
      </c>
      <c r="E11" s="36" t="s">
        <v>142</v>
      </c>
      <c r="F11" s="37">
        <v>200</v>
      </c>
      <c r="G11" s="38">
        <v>7021</v>
      </c>
      <c r="H11" s="38">
        <v>260</v>
      </c>
      <c r="I11" s="39" t="e">
        <v>#N/A</v>
      </c>
    </row>
    <row r="12" spans="1:9" x14ac:dyDescent="0.25">
      <c r="A12" s="9" t="s">
        <v>9</v>
      </c>
      <c r="B12" s="33">
        <v>43992</v>
      </c>
      <c r="C12" s="34" t="s">
        <v>143</v>
      </c>
      <c r="D12" s="35">
        <v>67.08</v>
      </c>
      <c r="E12" s="36" t="s">
        <v>144</v>
      </c>
      <c r="F12" s="37">
        <v>200</v>
      </c>
      <c r="G12" s="38">
        <v>7095</v>
      </c>
      <c r="H12" s="38">
        <v>100</v>
      </c>
      <c r="I12" s="39">
        <v>42</v>
      </c>
    </row>
    <row r="13" spans="1:9" x14ac:dyDescent="0.25">
      <c r="A13" s="9" t="s">
        <v>9</v>
      </c>
      <c r="B13" s="33">
        <v>43992</v>
      </c>
      <c r="C13" s="34" t="s">
        <v>145</v>
      </c>
      <c r="D13" s="35">
        <v>29.09</v>
      </c>
      <c r="E13" s="36" t="s">
        <v>146</v>
      </c>
      <c r="F13" s="37">
        <v>200</v>
      </c>
      <c r="G13" s="38">
        <v>7130</v>
      </c>
      <c r="H13" s="38">
        <v>260</v>
      </c>
      <c r="I13" s="39" t="e">
        <v>#N/A</v>
      </c>
    </row>
    <row r="14" spans="1:9" x14ac:dyDescent="0.25">
      <c r="A14" s="9" t="s">
        <v>9</v>
      </c>
      <c r="B14" s="33">
        <v>43994</v>
      </c>
      <c r="C14" s="34" t="s">
        <v>147</v>
      </c>
      <c r="D14" s="35">
        <v>129.99</v>
      </c>
      <c r="E14" s="36" t="s">
        <v>141</v>
      </c>
      <c r="F14" s="37">
        <v>200</v>
      </c>
      <c r="G14" s="38">
        <v>5925</v>
      </c>
      <c r="H14" s="38">
        <v>260</v>
      </c>
      <c r="I14" s="39" t="e">
        <v>#N/A</v>
      </c>
    </row>
    <row r="15" spans="1:9" x14ac:dyDescent="0.25">
      <c r="A15" s="9" t="s">
        <v>9</v>
      </c>
      <c r="B15" s="33">
        <v>43997</v>
      </c>
      <c r="C15" s="34" t="s">
        <v>81</v>
      </c>
      <c r="D15" s="35">
        <v>31.82</v>
      </c>
      <c r="E15" s="36" t="s">
        <v>148</v>
      </c>
      <c r="F15" s="37">
        <v>200</v>
      </c>
      <c r="G15" s="38">
        <v>7095</v>
      </c>
      <c r="H15" s="38">
        <v>260</v>
      </c>
      <c r="I15" s="39" t="e">
        <v>#N/A</v>
      </c>
    </row>
    <row r="16" spans="1:9" x14ac:dyDescent="0.25">
      <c r="A16" s="9" t="s">
        <v>9</v>
      </c>
      <c r="B16" s="33">
        <v>43999</v>
      </c>
      <c r="C16" s="34" t="s">
        <v>130</v>
      </c>
      <c r="D16" s="35">
        <v>97</v>
      </c>
      <c r="E16" s="36" t="s">
        <v>144</v>
      </c>
      <c r="F16" s="37">
        <v>200</v>
      </c>
      <c r="G16" s="38">
        <v>7095</v>
      </c>
      <c r="H16" s="38">
        <v>100</v>
      </c>
      <c r="I16" s="39">
        <v>42</v>
      </c>
    </row>
    <row r="17" spans="1:9" x14ac:dyDescent="0.25">
      <c r="A17" s="9" t="s">
        <v>63</v>
      </c>
      <c r="B17" s="19"/>
      <c r="C17" s="20"/>
      <c r="D17" s="21">
        <f>SUBTOTAL(109,Table87[Amount])</f>
        <v>998.89000000000021</v>
      </c>
      <c r="E17" s="22"/>
      <c r="F17" s="23"/>
      <c r="G17" s="24"/>
      <c r="H17" s="24"/>
      <c r="I17" s="25"/>
    </row>
  </sheetData>
  <sheetProtection sort="0" autoFilter="0"/>
  <dataValidations count="4">
    <dataValidation type="whole" allowBlank="1" showInputMessage="1" showErrorMessage="1" errorTitle="ACTIVITY CODE ERROR" error="Must be a 2 digit number between 100 and 999" promptTitle="ACTIVITY CODE" prompt="2 digit number between 100 and 999_x000a_If you are used to using four digit activity codes ending in two (such as 1102), drop the two in the last digit." sqref="H2:H16">
      <formula1>100</formula1>
      <formula2>999</formula2>
    </dataValidation>
    <dataValidation type="whole" allowBlank="1" showInputMessage="1" showErrorMessage="1" errorTitle="EVENT CODE ERROR" error="Must be blank OR a two digit number between 10 and 99" promptTitle="EVENT CODE" prompt="2 digit number_x000a_Examples:_x000a_SBAC - 85_x000a_Council/RTSC - 86" sqref="I2:I16">
      <formula1>10</formula1>
      <formula2>99</formula2>
    </dataValidation>
    <dataValidation type="whole" allowBlank="1" showInputMessage="1" showErrorMessage="1" errorTitle="GL CODE ERROR" error="Must be a four digit number" promptTitle="GL CODE" prompt="4 digit number" sqref="G2:G16">
      <formula1>1000</formula1>
      <formula2>9999</formula2>
    </dataValidation>
    <dataValidation type="whole" allowBlank="1" showInputMessage="1" showErrorMessage="1" errorTitle="ORG UNIT ERROR" error="Must be a 3 digit number." promptTitle="ORG UNIT" prompt="3 digit number" sqref="F2:F16">
      <formula1>100</formula1>
      <formula2>999</formula2>
    </dataValidation>
  </dataValidations>
  <pageMargins left="0.7" right="0.7" top="0.75" bottom="0.75" header="0.3" footer="0.3"/>
  <pageSetup orientation="portrait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I20"/>
  <sheetViews>
    <sheetView workbookViewId="0">
      <pane ySplit="1" topLeftCell="A2" activePane="bottomLeft" state="frozen"/>
      <selection activeCell="K7" sqref="K7"/>
      <selection pane="bottomLeft" activeCell="K7" sqref="K7"/>
    </sheetView>
  </sheetViews>
  <sheetFormatPr defaultColWidth="8.85546875" defaultRowHeight="15" x14ac:dyDescent="0.25"/>
  <cols>
    <col min="1" max="1" width="11.42578125" style="26" bestFit="1" customWidth="1"/>
    <col min="2" max="2" width="15.7109375" style="27" bestFit="1" customWidth="1"/>
    <col min="3" max="3" width="41.7109375" style="28" bestFit="1" customWidth="1"/>
    <col min="4" max="4" width="12.7109375" style="29" bestFit="1" customWidth="1"/>
    <col min="5" max="5" width="46.7109375" style="28" customWidth="1"/>
    <col min="6" max="6" width="8.140625" style="30" customWidth="1"/>
    <col min="7" max="7" width="9.42578125" style="31" customWidth="1"/>
    <col min="8" max="8" width="9.140625" style="31" customWidth="1"/>
    <col min="9" max="9" width="8.7109375" style="32" customWidth="1"/>
  </cols>
  <sheetData>
    <row r="1" spans="1:9" ht="30" x14ac:dyDescent="0.25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6" t="s">
        <v>5</v>
      </c>
      <c r="G1" s="6" t="s">
        <v>6</v>
      </c>
      <c r="H1" s="7" t="s">
        <v>7</v>
      </c>
      <c r="I1" s="8" t="s">
        <v>8</v>
      </c>
    </row>
    <row r="2" spans="1:9" x14ac:dyDescent="0.25">
      <c r="A2" s="40" t="s">
        <v>9</v>
      </c>
      <c r="B2" s="41">
        <v>44000</v>
      </c>
      <c r="C2" s="42" t="s">
        <v>12</v>
      </c>
      <c r="D2" s="43">
        <v>55</v>
      </c>
      <c r="E2" s="13" t="s">
        <v>142</v>
      </c>
      <c r="F2" s="44">
        <v>200</v>
      </c>
      <c r="G2" s="45">
        <v>7021</v>
      </c>
      <c r="H2" s="45">
        <v>260</v>
      </c>
      <c r="I2" s="45" t="e">
        <v>#N/A</v>
      </c>
    </row>
    <row r="3" spans="1:9" x14ac:dyDescent="0.25">
      <c r="A3" s="40" t="s">
        <v>9</v>
      </c>
      <c r="B3" s="41">
        <v>44002</v>
      </c>
      <c r="C3" s="42" t="s">
        <v>133</v>
      </c>
      <c r="D3" s="43">
        <v>68.959999999999994</v>
      </c>
      <c r="E3" s="13" t="s">
        <v>149</v>
      </c>
      <c r="F3" s="44">
        <v>200</v>
      </c>
      <c r="G3" s="45">
        <v>7095</v>
      </c>
      <c r="H3" s="45">
        <v>260</v>
      </c>
      <c r="I3" s="46" t="e">
        <v>#N/A</v>
      </c>
    </row>
    <row r="4" spans="1:9" x14ac:dyDescent="0.25">
      <c r="A4" s="40" t="s">
        <v>9</v>
      </c>
      <c r="B4" s="41">
        <v>44004</v>
      </c>
      <c r="C4" s="42" t="s">
        <v>150</v>
      </c>
      <c r="D4" s="43">
        <v>68.260000000000005</v>
      </c>
      <c r="E4" s="13" t="s">
        <v>151</v>
      </c>
      <c r="F4" s="44">
        <v>200</v>
      </c>
      <c r="G4" s="45">
        <v>7095</v>
      </c>
      <c r="H4" s="45">
        <v>260</v>
      </c>
      <c r="I4" s="46" t="e">
        <v>#N/A</v>
      </c>
    </row>
    <row r="5" spans="1:9" x14ac:dyDescent="0.25">
      <c r="A5" s="40" t="s">
        <v>9</v>
      </c>
      <c r="B5" s="41">
        <v>44005</v>
      </c>
      <c r="C5" s="42" t="s">
        <v>152</v>
      </c>
      <c r="D5" s="43">
        <v>49.72</v>
      </c>
      <c r="E5" s="13" t="s">
        <v>153</v>
      </c>
      <c r="F5" s="44">
        <v>200</v>
      </c>
      <c r="G5" s="45">
        <v>7095</v>
      </c>
      <c r="H5" s="45">
        <v>260</v>
      </c>
      <c r="I5" s="46" t="e">
        <v>#N/A</v>
      </c>
    </row>
    <row r="6" spans="1:9" x14ac:dyDescent="0.25">
      <c r="A6" s="40" t="s">
        <v>9</v>
      </c>
      <c r="B6" s="41">
        <v>44006</v>
      </c>
      <c r="C6" s="42" t="s">
        <v>154</v>
      </c>
      <c r="D6" s="43">
        <v>23.8</v>
      </c>
      <c r="E6" s="13" t="s">
        <v>155</v>
      </c>
      <c r="F6" s="44">
        <v>200</v>
      </c>
      <c r="G6" s="45">
        <v>7095</v>
      </c>
      <c r="H6" s="45">
        <v>260</v>
      </c>
      <c r="I6" s="46" t="e">
        <v>#N/A</v>
      </c>
    </row>
    <row r="7" spans="1:9" x14ac:dyDescent="0.25">
      <c r="A7" s="40" t="s">
        <v>9</v>
      </c>
      <c r="B7" s="41">
        <v>44006</v>
      </c>
      <c r="C7" s="42" t="s">
        <v>156</v>
      </c>
      <c r="D7" s="47">
        <v>101.14</v>
      </c>
      <c r="E7" s="13" t="s">
        <v>153</v>
      </c>
      <c r="F7" s="44">
        <v>200</v>
      </c>
      <c r="G7" s="45">
        <v>7095</v>
      </c>
      <c r="H7" s="45">
        <v>260</v>
      </c>
      <c r="I7" s="46" t="e">
        <v>#N/A</v>
      </c>
    </row>
    <row r="8" spans="1:9" x14ac:dyDescent="0.25">
      <c r="A8" s="40" t="s">
        <v>9</v>
      </c>
      <c r="B8" s="41">
        <v>44008</v>
      </c>
      <c r="C8" s="42" t="s">
        <v>28</v>
      </c>
      <c r="D8" s="47">
        <v>84.3</v>
      </c>
      <c r="E8" s="13" t="s">
        <v>157</v>
      </c>
      <c r="F8" s="44">
        <v>200</v>
      </c>
      <c r="G8" s="45">
        <v>7095</v>
      </c>
      <c r="H8" s="45">
        <v>260</v>
      </c>
      <c r="I8" s="46" t="e">
        <v>#N/A</v>
      </c>
    </row>
    <row r="9" spans="1:9" x14ac:dyDescent="0.25">
      <c r="A9" s="40" t="s">
        <v>9</v>
      </c>
      <c r="B9" s="41">
        <v>44011</v>
      </c>
      <c r="C9" s="42" t="s">
        <v>127</v>
      </c>
      <c r="D9" s="47">
        <v>54.21</v>
      </c>
      <c r="E9" s="13" t="s">
        <v>158</v>
      </c>
      <c r="F9" s="44">
        <v>200</v>
      </c>
      <c r="G9" s="45">
        <v>7095</v>
      </c>
      <c r="H9" s="45">
        <v>260</v>
      </c>
      <c r="I9" s="46" t="e">
        <v>#N/A</v>
      </c>
    </row>
    <row r="10" spans="1:9" x14ac:dyDescent="0.25">
      <c r="A10" s="40" t="s">
        <v>9</v>
      </c>
      <c r="B10" s="41">
        <v>44011</v>
      </c>
      <c r="C10" s="42" t="s">
        <v>127</v>
      </c>
      <c r="D10" s="47">
        <v>14.63</v>
      </c>
      <c r="E10" s="13" t="s">
        <v>158</v>
      </c>
      <c r="F10" s="44">
        <v>200</v>
      </c>
      <c r="G10" s="45">
        <v>7095</v>
      </c>
      <c r="H10" s="45">
        <v>260</v>
      </c>
      <c r="I10" s="46" t="e">
        <v>#N/A</v>
      </c>
    </row>
    <row r="11" spans="1:9" x14ac:dyDescent="0.25">
      <c r="A11" s="9" t="s">
        <v>9</v>
      </c>
      <c r="B11" s="33">
        <v>44012</v>
      </c>
      <c r="C11" s="34" t="s">
        <v>81</v>
      </c>
      <c r="D11" s="35">
        <v>32.630000000000003</v>
      </c>
      <c r="E11" s="48" t="s">
        <v>159</v>
      </c>
      <c r="F11" s="37">
        <v>200</v>
      </c>
      <c r="G11" s="38">
        <v>7095</v>
      </c>
      <c r="H11" s="38">
        <v>260</v>
      </c>
      <c r="I11" s="39" t="e">
        <v>#N/A</v>
      </c>
    </row>
    <row r="12" spans="1:9" x14ac:dyDescent="0.25">
      <c r="A12" s="9" t="s">
        <v>9</v>
      </c>
      <c r="B12" s="33">
        <v>44012</v>
      </c>
      <c r="C12" s="34" t="s">
        <v>129</v>
      </c>
      <c r="D12" s="35">
        <v>17</v>
      </c>
      <c r="E12" s="48" t="s">
        <v>160</v>
      </c>
      <c r="F12" s="37">
        <v>200</v>
      </c>
      <c r="G12" s="38">
        <v>5925</v>
      </c>
      <c r="H12" s="38">
        <v>260</v>
      </c>
      <c r="I12" s="39" t="e">
        <v>#N/A</v>
      </c>
    </row>
    <row r="13" spans="1:9" x14ac:dyDescent="0.25">
      <c r="A13" s="9" t="s">
        <v>9</v>
      </c>
      <c r="B13" s="33">
        <v>44013</v>
      </c>
      <c r="C13" s="34" t="s">
        <v>12</v>
      </c>
      <c r="D13" s="35">
        <v>51.65</v>
      </c>
      <c r="E13" s="48" t="s">
        <v>142</v>
      </c>
      <c r="F13" s="37">
        <v>200</v>
      </c>
      <c r="G13" s="38">
        <v>7021</v>
      </c>
      <c r="H13" s="38">
        <v>260</v>
      </c>
      <c r="I13" s="39" t="e">
        <v>#N/A</v>
      </c>
    </row>
    <row r="14" spans="1:9" x14ac:dyDescent="0.25">
      <c r="A14" s="9" t="s">
        <v>9</v>
      </c>
      <c r="B14" s="33">
        <v>44014</v>
      </c>
      <c r="C14" s="34" t="s">
        <v>79</v>
      </c>
      <c r="D14" s="35">
        <v>104.4</v>
      </c>
      <c r="E14" s="48" t="s">
        <v>161</v>
      </c>
      <c r="F14" s="37">
        <v>200</v>
      </c>
      <c r="G14" s="38">
        <v>7095</v>
      </c>
      <c r="H14" s="38">
        <v>260</v>
      </c>
      <c r="I14" s="39" t="e">
        <v>#N/A</v>
      </c>
    </row>
    <row r="15" spans="1:9" x14ac:dyDescent="0.25">
      <c r="A15" s="9" t="s">
        <v>9</v>
      </c>
      <c r="B15" s="33">
        <v>44014</v>
      </c>
      <c r="C15" s="34" t="s">
        <v>162</v>
      </c>
      <c r="D15" s="35">
        <v>58.98</v>
      </c>
      <c r="E15" s="48" t="s">
        <v>163</v>
      </c>
      <c r="F15" s="37">
        <v>200</v>
      </c>
      <c r="G15" s="38">
        <v>7100</v>
      </c>
      <c r="H15" s="38">
        <v>211</v>
      </c>
      <c r="I15" s="39" t="e">
        <v>#N/A</v>
      </c>
    </row>
    <row r="16" spans="1:9" x14ac:dyDescent="0.25">
      <c r="A16" s="9" t="s">
        <v>9</v>
      </c>
      <c r="B16" s="33">
        <v>44014</v>
      </c>
      <c r="C16" s="34" t="s">
        <v>164</v>
      </c>
      <c r="D16" s="35">
        <v>67.89</v>
      </c>
      <c r="E16" s="48" t="s">
        <v>165</v>
      </c>
      <c r="F16" s="37">
        <v>200</v>
      </c>
      <c r="G16" s="38">
        <v>7100</v>
      </c>
      <c r="H16" s="38">
        <v>211</v>
      </c>
      <c r="I16" s="39" t="e">
        <v>#N/A</v>
      </c>
    </row>
    <row r="17" spans="1:9" x14ac:dyDescent="0.25">
      <c r="A17" s="9" t="s">
        <v>9</v>
      </c>
      <c r="B17" s="33">
        <v>44018</v>
      </c>
      <c r="C17" s="34" t="s">
        <v>166</v>
      </c>
      <c r="D17" s="35">
        <v>40.92</v>
      </c>
      <c r="E17" s="48" t="s">
        <v>159</v>
      </c>
      <c r="F17" s="37">
        <v>200</v>
      </c>
      <c r="G17" s="38">
        <v>7095</v>
      </c>
      <c r="H17" s="38">
        <v>260</v>
      </c>
      <c r="I17" s="39" t="e">
        <v>#N/A</v>
      </c>
    </row>
    <row r="18" spans="1:9" x14ac:dyDescent="0.25">
      <c r="A18" s="9" t="s">
        <v>9</v>
      </c>
      <c r="B18" s="33">
        <v>44019</v>
      </c>
      <c r="C18" s="34" t="s">
        <v>14</v>
      </c>
      <c r="D18" s="35">
        <v>19.96</v>
      </c>
      <c r="E18" s="48" t="s">
        <v>160</v>
      </c>
      <c r="F18" s="37">
        <v>200</v>
      </c>
      <c r="G18" s="38">
        <v>5925</v>
      </c>
      <c r="H18" s="38">
        <v>260</v>
      </c>
      <c r="I18" s="39" t="e">
        <v>#N/A</v>
      </c>
    </row>
    <row r="19" spans="1:9" x14ac:dyDescent="0.25">
      <c r="A19" s="9" t="s">
        <v>9</v>
      </c>
      <c r="B19" s="33">
        <v>44020</v>
      </c>
      <c r="C19" s="34" t="s">
        <v>167</v>
      </c>
      <c r="D19" s="35">
        <v>58.73</v>
      </c>
      <c r="E19" s="48" t="s">
        <v>168</v>
      </c>
      <c r="F19" s="37">
        <v>200</v>
      </c>
      <c r="G19" s="38">
        <v>7100</v>
      </c>
      <c r="H19" s="38">
        <v>211</v>
      </c>
      <c r="I19" s="39" t="e">
        <v>#N/A</v>
      </c>
    </row>
    <row r="20" spans="1:9" x14ac:dyDescent="0.25">
      <c r="A20" s="9" t="s">
        <v>63</v>
      </c>
      <c r="B20" s="19"/>
      <c r="C20" s="20"/>
      <c r="D20" s="21">
        <f>SUBTOTAL(109,Table88[Amount])</f>
        <v>972.18</v>
      </c>
      <c r="E20" s="22"/>
      <c r="F20" s="23"/>
      <c r="G20" s="24"/>
      <c r="H20" s="24"/>
      <c r="I20" s="25"/>
    </row>
  </sheetData>
  <sheetProtection sort="0" autoFilter="0"/>
  <dataValidations count="4">
    <dataValidation type="whole" allowBlank="1" showInputMessage="1" showErrorMessage="1" errorTitle="ACTIVITY CODE ERROR" error="Must be a 2 digit number between 100 and 999" promptTitle="ACTIVITY CODE" prompt="2 digit number between 100 and 999_x000a_If you are used to using four digit activity codes ending in two (such as 1102), drop the two in the last digit." sqref="H2:H19">
      <formula1>100</formula1>
      <formula2>999</formula2>
    </dataValidation>
    <dataValidation type="whole" allowBlank="1" showInputMessage="1" showErrorMessage="1" errorTitle="EVENT CODE ERROR" error="Must be blank OR a two digit number between 10 and 99" promptTitle="EVENT CODE" prompt="2 digit number_x000a_Examples:_x000a_SBAC - 85_x000a_Council/RTSC - 86" sqref="I2:I19">
      <formula1>10</formula1>
      <formula2>99</formula2>
    </dataValidation>
    <dataValidation type="whole" allowBlank="1" showInputMessage="1" showErrorMessage="1" errorTitle="GL CODE ERROR" error="Must be a four digit number" promptTitle="GL CODE" prompt="4 digit number" sqref="G2:G19">
      <formula1>1000</formula1>
      <formula2>9999</formula2>
    </dataValidation>
    <dataValidation type="whole" allowBlank="1" showInputMessage="1" showErrorMessage="1" errorTitle="ORG UNIT ERROR" error="Must be a 3 digit number." promptTitle="ORG UNIT" prompt="3 digit number" sqref="F2:F19">
      <formula1>100</formula1>
      <formula2>999</formula2>
    </dataValidation>
  </dataValidations>
  <pageMargins left="0.7" right="0.7" top="0.75" bottom="0.75" header="0.3" footer="0.3"/>
  <pageSetup orientation="portrait"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I18"/>
  <sheetViews>
    <sheetView workbookViewId="0">
      <pane ySplit="1" topLeftCell="A2" activePane="bottomLeft" state="frozen"/>
      <selection activeCell="K7" sqref="K7"/>
      <selection pane="bottomLeft" activeCell="K7" sqref="K7"/>
    </sheetView>
  </sheetViews>
  <sheetFormatPr defaultColWidth="8.85546875" defaultRowHeight="15" x14ac:dyDescent="0.25"/>
  <cols>
    <col min="1" max="1" width="11.42578125" style="26" bestFit="1" customWidth="1"/>
    <col min="2" max="2" width="15.7109375" style="27" bestFit="1" customWidth="1"/>
    <col min="3" max="3" width="41.7109375" style="28" bestFit="1" customWidth="1"/>
    <col min="4" max="4" width="12.7109375" style="29" bestFit="1" customWidth="1"/>
    <col min="5" max="5" width="46.7109375" style="53" customWidth="1"/>
    <col min="6" max="6" width="8.140625" style="30" customWidth="1"/>
    <col min="7" max="7" width="9.42578125" style="31" customWidth="1"/>
    <col min="8" max="8" width="9.140625" style="31" customWidth="1"/>
    <col min="9" max="9" width="8.7109375" style="32" customWidth="1"/>
  </cols>
  <sheetData>
    <row r="1" spans="1:9" ht="30" x14ac:dyDescent="0.25">
      <c r="A1" s="1" t="s">
        <v>0</v>
      </c>
      <c r="B1" s="2" t="s">
        <v>1</v>
      </c>
      <c r="C1" s="3" t="s">
        <v>2</v>
      </c>
      <c r="D1" s="4" t="s">
        <v>3</v>
      </c>
      <c r="E1" s="51" t="s">
        <v>4</v>
      </c>
      <c r="F1" s="6" t="s">
        <v>5</v>
      </c>
      <c r="G1" s="6" t="s">
        <v>6</v>
      </c>
      <c r="H1" s="7" t="s">
        <v>7</v>
      </c>
      <c r="I1" s="8" t="s">
        <v>8</v>
      </c>
    </row>
    <row r="2" spans="1:9" x14ac:dyDescent="0.25">
      <c r="A2" s="40" t="s">
        <v>9</v>
      </c>
      <c r="B2" s="41">
        <v>44039</v>
      </c>
      <c r="C2" s="42" t="s">
        <v>169</v>
      </c>
      <c r="D2" s="43">
        <v>37.53</v>
      </c>
      <c r="E2" s="13" t="s">
        <v>170</v>
      </c>
      <c r="F2" s="44">
        <v>200</v>
      </c>
      <c r="G2" s="45">
        <v>7095</v>
      </c>
      <c r="H2" s="45">
        <v>260</v>
      </c>
      <c r="I2" s="45" t="e">
        <v>#N/A</v>
      </c>
    </row>
    <row r="3" spans="1:9" x14ac:dyDescent="0.25">
      <c r="A3" s="40" t="s">
        <v>9</v>
      </c>
      <c r="B3" s="41">
        <v>44040</v>
      </c>
      <c r="C3" s="42" t="s">
        <v>129</v>
      </c>
      <c r="D3" s="43">
        <v>17</v>
      </c>
      <c r="E3" s="13" t="s">
        <v>171</v>
      </c>
      <c r="F3" s="44">
        <v>200</v>
      </c>
      <c r="G3" s="45">
        <v>5925</v>
      </c>
      <c r="H3" s="45">
        <v>260</v>
      </c>
      <c r="I3" s="46" t="e">
        <v>#N/A</v>
      </c>
    </row>
    <row r="4" spans="1:9" x14ac:dyDescent="0.25">
      <c r="A4" s="40" t="s">
        <v>9</v>
      </c>
      <c r="B4" s="41">
        <v>44042</v>
      </c>
      <c r="C4" s="42" t="s">
        <v>12</v>
      </c>
      <c r="D4" s="43">
        <v>40</v>
      </c>
      <c r="E4" s="13" t="s">
        <v>172</v>
      </c>
      <c r="F4" s="44">
        <v>200</v>
      </c>
      <c r="G4" s="45">
        <v>7021</v>
      </c>
      <c r="H4" s="45">
        <v>260</v>
      </c>
      <c r="I4" s="46" t="e">
        <v>#N/A</v>
      </c>
    </row>
    <row r="5" spans="1:9" x14ac:dyDescent="0.25">
      <c r="A5" s="40" t="s">
        <v>9</v>
      </c>
      <c r="B5" s="41">
        <v>44044</v>
      </c>
      <c r="C5" s="42" t="s">
        <v>130</v>
      </c>
      <c r="D5" s="43">
        <v>30.1</v>
      </c>
      <c r="E5" s="13" t="s">
        <v>170</v>
      </c>
      <c r="F5" s="44">
        <v>200</v>
      </c>
      <c r="G5" s="45">
        <v>7095</v>
      </c>
      <c r="H5" s="45">
        <v>260</v>
      </c>
      <c r="I5" s="46" t="e">
        <v>#N/A</v>
      </c>
    </row>
    <row r="6" spans="1:9" x14ac:dyDescent="0.25">
      <c r="A6" s="40" t="s">
        <v>9</v>
      </c>
      <c r="B6" s="41">
        <v>44043</v>
      </c>
      <c r="C6" s="42" t="s">
        <v>133</v>
      </c>
      <c r="D6" s="43">
        <v>32.020000000000003</v>
      </c>
      <c r="E6" s="13" t="s">
        <v>170</v>
      </c>
      <c r="F6" s="44">
        <v>200</v>
      </c>
      <c r="G6" s="45">
        <v>7095</v>
      </c>
      <c r="H6" s="45">
        <v>260</v>
      </c>
      <c r="I6" s="46" t="e">
        <v>#N/A</v>
      </c>
    </row>
    <row r="7" spans="1:9" x14ac:dyDescent="0.25">
      <c r="A7" s="40" t="s">
        <v>9</v>
      </c>
      <c r="B7" s="41">
        <v>44048</v>
      </c>
      <c r="C7" s="42" t="s">
        <v>173</v>
      </c>
      <c r="D7" s="47">
        <v>17.07</v>
      </c>
      <c r="E7" s="13" t="s">
        <v>170</v>
      </c>
      <c r="F7" s="44">
        <v>200</v>
      </c>
      <c r="G7" s="45">
        <v>7095</v>
      </c>
      <c r="H7" s="45">
        <v>260</v>
      </c>
      <c r="I7" s="46" t="e">
        <v>#N/A</v>
      </c>
    </row>
    <row r="8" spans="1:9" x14ac:dyDescent="0.25">
      <c r="A8" s="40" t="s">
        <v>9</v>
      </c>
      <c r="B8" s="41">
        <v>44048</v>
      </c>
      <c r="C8" s="42" t="s">
        <v>174</v>
      </c>
      <c r="D8" s="47">
        <v>27.58</v>
      </c>
      <c r="E8" s="13" t="s">
        <v>170</v>
      </c>
      <c r="F8" s="44">
        <v>200</v>
      </c>
      <c r="G8" s="45">
        <v>7095</v>
      </c>
      <c r="H8" s="45">
        <v>260</v>
      </c>
      <c r="I8" s="46" t="e">
        <v>#N/A</v>
      </c>
    </row>
    <row r="9" spans="1:9" x14ac:dyDescent="0.25">
      <c r="A9" s="40" t="s">
        <v>9</v>
      </c>
      <c r="B9" s="41">
        <v>44049</v>
      </c>
      <c r="C9" s="42" t="s">
        <v>14</v>
      </c>
      <c r="D9" s="47">
        <v>19.96</v>
      </c>
      <c r="E9" s="13" t="s">
        <v>171</v>
      </c>
      <c r="F9" s="44">
        <v>200</v>
      </c>
      <c r="G9" s="45">
        <v>5925</v>
      </c>
      <c r="H9" s="45">
        <v>260</v>
      </c>
      <c r="I9" s="46" t="e">
        <v>#N/A</v>
      </c>
    </row>
    <row r="10" spans="1:9" x14ac:dyDescent="0.25">
      <c r="A10" s="40" t="s">
        <v>9</v>
      </c>
      <c r="B10" s="41">
        <v>44050</v>
      </c>
      <c r="C10" s="42" t="s">
        <v>130</v>
      </c>
      <c r="D10" s="47">
        <v>34.799999999999997</v>
      </c>
      <c r="E10" s="13" t="s">
        <v>170</v>
      </c>
      <c r="F10" s="44">
        <v>200</v>
      </c>
      <c r="G10" s="45">
        <v>7095</v>
      </c>
      <c r="H10" s="45">
        <v>260</v>
      </c>
      <c r="I10" s="46" t="e">
        <v>#N/A</v>
      </c>
    </row>
    <row r="11" spans="1:9" x14ac:dyDescent="0.25">
      <c r="A11" s="40" t="s">
        <v>9</v>
      </c>
      <c r="B11" s="49">
        <v>44050</v>
      </c>
      <c r="C11" s="50" t="s">
        <v>175</v>
      </c>
      <c r="D11" s="21">
        <v>42.41</v>
      </c>
      <c r="E11" s="48" t="s">
        <v>170</v>
      </c>
      <c r="F11" s="44">
        <v>200</v>
      </c>
      <c r="G11" s="45">
        <v>7095</v>
      </c>
      <c r="H11" s="45">
        <v>260</v>
      </c>
      <c r="I11" s="46" t="e">
        <v>#N/A</v>
      </c>
    </row>
    <row r="12" spans="1:9" x14ac:dyDescent="0.25">
      <c r="A12" s="40" t="s">
        <v>9</v>
      </c>
      <c r="B12" s="49">
        <v>44053</v>
      </c>
      <c r="C12" s="50" t="s">
        <v>12</v>
      </c>
      <c r="D12" s="21">
        <v>58</v>
      </c>
      <c r="E12" s="48" t="s">
        <v>172</v>
      </c>
      <c r="F12" s="44">
        <v>200</v>
      </c>
      <c r="G12" s="45">
        <v>7021</v>
      </c>
      <c r="H12" s="45">
        <v>260</v>
      </c>
      <c r="I12" s="46" t="e">
        <v>#N/A</v>
      </c>
    </row>
    <row r="13" spans="1:9" x14ac:dyDescent="0.25">
      <c r="A13" s="40" t="s">
        <v>9</v>
      </c>
      <c r="B13" s="49">
        <v>44053</v>
      </c>
      <c r="C13" s="50" t="s">
        <v>169</v>
      </c>
      <c r="D13" s="21">
        <v>29.7</v>
      </c>
      <c r="E13" s="48" t="s">
        <v>170</v>
      </c>
      <c r="F13" s="44">
        <v>200</v>
      </c>
      <c r="G13" s="45">
        <v>7095</v>
      </c>
      <c r="H13" s="45">
        <v>260</v>
      </c>
      <c r="I13" s="46" t="e">
        <v>#N/A</v>
      </c>
    </row>
    <row r="14" spans="1:9" x14ac:dyDescent="0.25">
      <c r="A14" s="40" t="s">
        <v>9</v>
      </c>
      <c r="B14" s="49">
        <v>44054</v>
      </c>
      <c r="C14" s="50" t="s">
        <v>176</v>
      </c>
      <c r="D14" s="21">
        <v>36</v>
      </c>
      <c r="E14" s="48" t="s">
        <v>170</v>
      </c>
      <c r="F14" s="44">
        <v>200</v>
      </c>
      <c r="G14" s="45">
        <v>7095</v>
      </c>
      <c r="H14" s="45">
        <v>260</v>
      </c>
      <c r="I14" s="46" t="e">
        <v>#N/A</v>
      </c>
    </row>
    <row r="15" spans="1:9" x14ac:dyDescent="0.25">
      <c r="A15" s="40" t="s">
        <v>9</v>
      </c>
      <c r="B15" s="49">
        <v>44055</v>
      </c>
      <c r="C15" s="50" t="s">
        <v>177</v>
      </c>
      <c r="D15" s="21">
        <v>30.59</v>
      </c>
      <c r="E15" s="48" t="s">
        <v>170</v>
      </c>
      <c r="F15" s="44">
        <v>200</v>
      </c>
      <c r="G15" s="45">
        <v>7095</v>
      </c>
      <c r="H15" s="45">
        <v>260</v>
      </c>
      <c r="I15" s="46" t="e">
        <v>#N/A</v>
      </c>
    </row>
    <row r="16" spans="1:9" x14ac:dyDescent="0.25">
      <c r="A16" s="40" t="s">
        <v>9</v>
      </c>
      <c r="B16" s="49">
        <v>44057</v>
      </c>
      <c r="C16" s="50" t="s">
        <v>130</v>
      </c>
      <c r="D16" s="21">
        <v>34.799999999999997</v>
      </c>
      <c r="E16" s="48" t="s">
        <v>170</v>
      </c>
      <c r="F16" s="44">
        <v>200</v>
      </c>
      <c r="G16" s="45">
        <v>7095</v>
      </c>
      <c r="H16" s="45">
        <v>260</v>
      </c>
      <c r="I16" s="46" t="e">
        <v>#N/A</v>
      </c>
    </row>
    <row r="17" spans="1:9" x14ac:dyDescent="0.25">
      <c r="A17" s="40" t="s">
        <v>9</v>
      </c>
      <c r="B17" s="49">
        <v>44061</v>
      </c>
      <c r="C17" s="50" t="s">
        <v>169</v>
      </c>
      <c r="D17" s="21">
        <v>32.9</v>
      </c>
      <c r="E17" s="48" t="s">
        <v>170</v>
      </c>
      <c r="F17" s="44">
        <v>200</v>
      </c>
      <c r="G17" s="45">
        <v>7095</v>
      </c>
      <c r="H17" s="45">
        <v>260</v>
      </c>
      <c r="I17" s="46" t="e">
        <v>#N/A</v>
      </c>
    </row>
    <row r="18" spans="1:9" x14ac:dyDescent="0.25">
      <c r="A18" s="9" t="s">
        <v>63</v>
      </c>
      <c r="B18" s="19"/>
      <c r="C18" s="20"/>
      <c r="D18" s="21">
        <f>SUBTOTAL(109,Table89[Amount])</f>
        <v>520.46</v>
      </c>
      <c r="E18" s="52"/>
      <c r="F18" s="23"/>
      <c r="G18" s="24"/>
      <c r="H18" s="24"/>
      <c r="I18" s="25"/>
    </row>
  </sheetData>
  <sheetProtection sort="0" autoFilter="0"/>
  <dataValidations count="4">
    <dataValidation type="whole" allowBlank="1" showInputMessage="1" showErrorMessage="1" errorTitle="ACTIVITY CODE ERROR" error="Must be a 2 digit number between 100 and 999" promptTitle="ACTIVITY CODE" prompt="2 digit number between 100 and 999_x000a_If you are used to using four digit activity codes ending in two (such as 1102), drop the two in the last digit." sqref="H2:H17">
      <formula1>100</formula1>
      <formula2>999</formula2>
    </dataValidation>
    <dataValidation type="whole" allowBlank="1" showInputMessage="1" showErrorMessage="1" errorTitle="EVENT CODE ERROR" error="Must be blank OR a two digit number between 10 and 99" promptTitle="EVENT CODE" prompt="2 digit number_x000a_Examples:_x000a_SBAC - 85_x000a_Council/RTSC - 86" sqref="I2:I17">
      <formula1>10</formula1>
      <formula2>99</formula2>
    </dataValidation>
    <dataValidation type="whole" allowBlank="1" showInputMessage="1" showErrorMessage="1" errorTitle="GL CODE ERROR" error="Must be a four digit number" promptTitle="GL CODE" prompt="4 digit number" sqref="G2:G17">
      <formula1>1000</formula1>
      <formula2>9999</formula2>
    </dataValidation>
    <dataValidation type="whole" allowBlank="1" showInputMessage="1" showErrorMessage="1" errorTitle="ORG UNIT ERROR" error="Must be a 3 digit number." promptTitle="ORG UNIT" prompt="3 digit number" sqref="F2:F17">
      <formula1>100</formula1>
      <formula2>999</formula2>
    </dataValidation>
  </dataValidations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Combined</vt:lpstr>
      <vt:lpstr>01.2020</vt:lpstr>
      <vt:lpstr>02.2020</vt:lpstr>
      <vt:lpstr>03.2020</vt:lpstr>
      <vt:lpstr>04.2020</vt:lpstr>
      <vt:lpstr>05.2020</vt:lpstr>
      <vt:lpstr>06.2020</vt:lpstr>
      <vt:lpstr>07.2020</vt:lpstr>
      <vt:lpstr>08.2020</vt:lpstr>
      <vt:lpstr>09.2020</vt:lpstr>
      <vt:lpstr>10.2020</vt:lpstr>
      <vt:lpstr>11.2020</vt:lpstr>
      <vt:lpstr>12.2020</vt:lpstr>
    </vt:vector>
  </TitlesOfParts>
  <Company>SEIU Local 1000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dversher</dc:creator>
  <cp:lastModifiedBy>dversher</cp:lastModifiedBy>
  <dcterms:created xsi:type="dcterms:W3CDTF">2021-11-12T04:41:07Z</dcterms:created>
  <dcterms:modified xsi:type="dcterms:W3CDTF">2021-11-12T05:36:46Z</dcterms:modified>
</cp:coreProperties>
</file>